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BIEU 04 TT90 " sheetId="1" r:id="rId1"/>
  </sheets>
  <definedNames/>
  <calcPr fullCalcOnLoad="1"/>
</workbook>
</file>

<file path=xl/sharedStrings.xml><?xml version="1.0" encoding="utf-8"?>
<sst xmlns="http://schemas.openxmlformats.org/spreadsheetml/2006/main" count="483" uniqueCount="176">
  <si>
    <t xml:space="preserve">CHƯƠNG : 622 , LOẠI:490                                                </t>
  </si>
  <si>
    <t xml:space="preserve">CÔNG KHAI </t>
  </si>
  <si>
    <t>TT</t>
  </si>
  <si>
    <t>Nội dung</t>
  </si>
  <si>
    <t>II</t>
  </si>
  <si>
    <t>Dự toán chi ngân sách nhà Nước</t>
  </si>
  <si>
    <t xml:space="preserve">Chi cho sư nghiệp giáo dục , đào tạo </t>
  </si>
  <si>
    <t xml:space="preserve">Kinh phí nhiệm vụ thường xuyên </t>
  </si>
  <si>
    <t>Löông ngaïch baäc</t>
  </si>
  <si>
    <t xml:space="preserve">Phuï caáp </t>
  </si>
  <si>
    <t>Phuï caáp chöùc vuï</t>
  </si>
  <si>
    <t xml:space="preserve">Öu  ñaõi </t>
  </si>
  <si>
    <t xml:space="preserve">Traùch nhieäm </t>
  </si>
  <si>
    <t>Khaùc</t>
  </si>
  <si>
    <t xml:space="preserve">Caùc khoaûn ñoùng goùp </t>
  </si>
  <si>
    <t>BHYT 3%</t>
  </si>
  <si>
    <t>KPCÑ2%</t>
  </si>
  <si>
    <t>BHTN 1%</t>
  </si>
  <si>
    <t xml:space="preserve">Thanh toaùn caù nhaân </t>
  </si>
  <si>
    <t xml:space="preserve">Taêng thu nhaäp </t>
  </si>
  <si>
    <t xml:space="preserve">Trôï caáp khaùc </t>
  </si>
  <si>
    <t xml:space="preserve">Dòch vuï coâng coäng </t>
  </si>
  <si>
    <t xml:space="preserve">Ñieän </t>
  </si>
  <si>
    <t>VSMT</t>
  </si>
  <si>
    <t xml:space="preserve">Vaät tö vaên phoøng </t>
  </si>
  <si>
    <t>VPP</t>
  </si>
  <si>
    <t>Coâng cuï , duïng cuï , vaên phoøng</t>
  </si>
  <si>
    <t>Vaät tö khaùc</t>
  </si>
  <si>
    <t xml:space="preserve">Thoâng tin lieân laïc </t>
  </si>
  <si>
    <t xml:space="preserve">Ñieän thoaïi </t>
  </si>
  <si>
    <t>Cöôùc Internet</t>
  </si>
  <si>
    <t>Khoaùn ñieän thoaïi</t>
  </si>
  <si>
    <t xml:space="preserve">Coâng taùc phí </t>
  </si>
  <si>
    <t xml:space="preserve">Tieàn taøu xe </t>
  </si>
  <si>
    <t>Phuï caáp CTP</t>
  </si>
  <si>
    <t>Thueâ phoøng nguû</t>
  </si>
  <si>
    <t xml:space="preserve">Khoaùn coâng taùc phí </t>
  </si>
  <si>
    <t xml:space="preserve">Chi phí thueâ möôùn </t>
  </si>
  <si>
    <t xml:space="preserve">Vaän chuyeån </t>
  </si>
  <si>
    <t xml:space="preserve">Thueâ lao ñoäng trong nöôùc </t>
  </si>
  <si>
    <t xml:space="preserve">Thueâ ñaøo taïo lai caùn boä </t>
  </si>
  <si>
    <t xml:space="preserve">Thueâ möôùn khaùc </t>
  </si>
  <si>
    <t>Söûa chöõa thöôøng xuyeân</t>
  </si>
  <si>
    <t>Söûa chöõa nhaø,cöûa</t>
  </si>
  <si>
    <t>Thieát bò tin hoïc</t>
  </si>
  <si>
    <t>Ñöôøng ñieän,caáp thoaùt nöôùc</t>
  </si>
  <si>
    <t xml:space="preserve">Maùy moùc , thieát bò khaùc </t>
  </si>
  <si>
    <t>Chi phí NVCM</t>
  </si>
  <si>
    <t xml:space="preserve">Vaät tö chuyeân moân </t>
  </si>
  <si>
    <t>In aán  taøi lieäu Cm</t>
  </si>
  <si>
    <t xml:space="preserve">Ñoàng phuïc , trang phuïc </t>
  </si>
  <si>
    <t>Saùch taøi lieäu chuyeân moân</t>
  </si>
  <si>
    <t xml:space="preserve">Chi khaùc </t>
  </si>
  <si>
    <t xml:space="preserve">Chi phí ,lệ phí </t>
  </si>
  <si>
    <t xml:space="preserve">Chi tieáp khaùch </t>
  </si>
  <si>
    <t>Chi laäp quyõ khen thöôûng</t>
  </si>
  <si>
    <t>Chi cho coâng taùc Ñaûng toå chöùc Ñaûng cô sôû</t>
  </si>
  <si>
    <t xml:space="preserve">Mua saém taøi saûn </t>
  </si>
  <si>
    <t xml:space="preserve">Chi mua duø lôùn  </t>
  </si>
  <si>
    <t>Toång coäng :</t>
  </si>
  <si>
    <t xml:space="preserve">Kinh phí nhiệm vụ không thường xuyên </t>
  </si>
  <si>
    <t xml:space="preserve">Phuï caáp theâm giôø </t>
  </si>
  <si>
    <t xml:space="preserve">Caùc khoaûn thanh toaùn cho caù nhaân </t>
  </si>
  <si>
    <t>Trôï caáp , phuï caáp khaùc</t>
  </si>
  <si>
    <t xml:space="preserve">Mua saém coâng cuï ,duïng cuï </t>
  </si>
  <si>
    <t xml:space="preserve">Ñaøo taïo </t>
  </si>
  <si>
    <t xml:space="preserve">Chi phí nghieäp vuï chuyeân moân </t>
  </si>
  <si>
    <t xml:space="preserve">Chi hoã trôï khaùc </t>
  </si>
  <si>
    <t xml:space="preserve">Chi caùc khoaûn khaùc </t>
  </si>
  <si>
    <t>.KINH PHÍ NGOAØI  KHOAÙN (29)</t>
  </si>
  <si>
    <t xml:space="preserve">Mua saém ts duøng cho coâng taùc chuyeân moân </t>
  </si>
  <si>
    <t>Thu sự nghiệp khác</t>
  </si>
  <si>
    <t>I</t>
  </si>
  <si>
    <t xml:space="preserve"> Tồn chuyển sang</t>
  </si>
  <si>
    <t xml:space="preserve">II </t>
  </si>
  <si>
    <t>Tổng số thu :</t>
  </si>
  <si>
    <t xml:space="preserve">Tiền BHTN học sinh </t>
  </si>
  <si>
    <t>III</t>
  </si>
  <si>
    <t>Tổng số chi</t>
  </si>
  <si>
    <t>IV</t>
  </si>
  <si>
    <t xml:space="preserve">Tổng số tồn </t>
  </si>
  <si>
    <t xml:space="preserve">THỦ TRƯỞNG ĐƠN VỊ </t>
  </si>
  <si>
    <t>Tiền quỹ nhân đạo, chữ thập đỏ</t>
  </si>
  <si>
    <r>
      <t>L</t>
    </r>
    <r>
      <rPr>
        <i/>
        <sz val="12"/>
        <rFont val="Times New Roman"/>
        <family val="1"/>
      </rPr>
      <t>ươ</t>
    </r>
    <r>
      <rPr>
        <i/>
        <sz val="12"/>
        <rFont val="VNI-Times"/>
        <family val="0"/>
      </rPr>
      <t>ng h</t>
    </r>
    <r>
      <rPr>
        <i/>
        <sz val="12"/>
        <rFont val="Times New Roman"/>
        <family val="1"/>
      </rPr>
      <t>ợ</t>
    </r>
    <r>
      <rPr>
        <i/>
        <sz val="12"/>
        <rFont val="VNI-Times"/>
        <family val="0"/>
      </rPr>
      <t xml:space="preserve">p </t>
    </r>
    <r>
      <rPr>
        <i/>
        <sz val="12"/>
        <rFont val="Times New Roman"/>
        <family val="1"/>
      </rPr>
      <t>đồ</t>
    </r>
    <r>
      <rPr>
        <i/>
        <sz val="12"/>
        <rFont val="VNI-Times"/>
        <family val="0"/>
      </rPr>
      <t>ng</t>
    </r>
  </si>
  <si>
    <t>Nước</t>
  </si>
  <si>
    <t>Sách báo, tạp chí</t>
  </si>
  <si>
    <t>Thaâm nieân, vượt khung</t>
  </si>
  <si>
    <t>BHXH 17,5%</t>
  </si>
  <si>
    <t>Sửa chữa tài sản thiết bị văn phòng</t>
  </si>
  <si>
    <t xml:space="preserve">Tiền hội phí NH </t>
  </si>
  <si>
    <t xml:space="preserve">                                                                    Đvt: dồng </t>
  </si>
  <si>
    <t>Căn tin</t>
  </si>
  <si>
    <t>Mua tài sản vô hình</t>
  </si>
  <si>
    <t>Bảo t rì phần mềm công nghệ thông tin</t>
  </si>
  <si>
    <t>Tiền lương</t>
  </si>
  <si>
    <t>Nguồn cải cách tiền lương</t>
  </si>
  <si>
    <t>Tiền công trả cho vị trí lao động theo hợp đồng</t>
  </si>
  <si>
    <t>Chi trợ cấp bí thư</t>
  </si>
  <si>
    <t>Hỗ trợ cho học sinh nghèo</t>
  </si>
  <si>
    <t>Chi bảo hiểm</t>
  </si>
  <si>
    <t>Thiết bị công nghệ thông tin</t>
  </si>
  <si>
    <r>
      <rPr>
        <i/>
        <sz val="12"/>
        <rFont val="Times New Roman"/>
        <family val="1"/>
      </rPr>
      <t>Thuê l</t>
    </r>
    <r>
      <rPr>
        <i/>
        <sz val="12"/>
        <rFont val="VNI-Times"/>
        <family val="0"/>
      </rPr>
      <t>ao động trong nước</t>
    </r>
  </si>
  <si>
    <t>chi khác</t>
  </si>
  <si>
    <t>Lương hợp đồng</t>
  </si>
  <si>
    <t>Mua bảo trì phần mềm công nghệ thông tin</t>
  </si>
  <si>
    <t xml:space="preserve">  QUYẾT TOÁN THU- CHI NSNN QUÝ 3/2019</t>
  </si>
  <si>
    <t xml:space="preserve">                Biểu số :04 - Ban hành kèm theo Thông tư số 90 ngày 28 tháng 09 năm 2018 của Bộ Tài chính </t>
  </si>
  <si>
    <t>Tổng số liệu báo cáo quyết toán</t>
  </si>
  <si>
    <t xml:space="preserve">Tổng số liệu quyết toán được duyệt </t>
  </si>
  <si>
    <t>chênh
 lệch</t>
  </si>
  <si>
    <r>
      <t xml:space="preserve">Số quyết toán được duyệt chi tiết từng đơn vị trực thuộc </t>
    </r>
    <r>
      <rPr>
        <sz val="10"/>
        <rFont val="Arial"/>
        <family val="2"/>
      </rPr>
      <t>(nếu có đơn vị trực thuộc)</t>
    </r>
  </si>
  <si>
    <t xml:space="preserve"> ( kèm theo quyết đính số …./ ngày    /    /       của Trường THCS An Điền)</t>
  </si>
  <si>
    <t xml:space="preserve">ĐƠN VI : THCS AN ĐIỀN                    </t>
  </si>
  <si>
    <t>Phúc lợi tập thể</t>
  </si>
  <si>
    <t>Tiền BHYT</t>
  </si>
  <si>
    <t>Tiền mua phù hiệu, logo</t>
  </si>
  <si>
    <t>Tiền Vnedu</t>
  </si>
  <si>
    <t>Kế toán</t>
  </si>
  <si>
    <t>An Điền , ngày  10     tháng 10  năm 2019</t>
  </si>
  <si>
    <t xml:space="preserve">  QUYẾT TOÁN THU- CHI NSNN QUÝ 4/2019</t>
  </si>
  <si>
    <t>KPCÑ 2%</t>
  </si>
  <si>
    <r>
      <t xml:space="preserve">Số quyết toán được duyệt chi tiết từng đơn vị trực thuộc </t>
    </r>
    <r>
      <rPr>
        <sz val="10"/>
        <rFont val="Times New Roman"/>
        <family val="1"/>
      </rPr>
      <t>(nếu có đơn vị trực thuộc)</t>
    </r>
  </si>
  <si>
    <t>Thuê lao động trong nước</t>
  </si>
  <si>
    <t>Lương ngạch bậc</t>
  </si>
  <si>
    <t>Phụ cấp lương</t>
  </si>
  <si>
    <t>Phụ cấp chức vụ</t>
  </si>
  <si>
    <t>Phụ cấp ưu đãi</t>
  </si>
  <si>
    <t>Phụ cấp trách nhiệm</t>
  </si>
  <si>
    <t>Phụ cấp thâm niên nghề, trách nhiệm</t>
  </si>
  <si>
    <t>Các khoản đóng góp</t>
  </si>
  <si>
    <t>Chi khác</t>
  </si>
  <si>
    <t>Thanh toán cá nhân</t>
  </si>
  <si>
    <t>Chi thu nhập tăng thêm</t>
  </si>
  <si>
    <t>Dịch vụ công cộng</t>
  </si>
  <si>
    <t>Tiền diện</t>
  </si>
  <si>
    <t>Tiền vệ sinh môi trường</t>
  </si>
  <si>
    <t>Vật tư văn phòng</t>
  </si>
  <si>
    <t>Văn phòng phẩm</t>
  </si>
  <si>
    <t>Mua sắm công cụ, dụng cụ văn phòng</t>
  </si>
  <si>
    <t>Vật tư văn phòng khác</t>
  </si>
  <si>
    <t>Thông tin, tuyên truyền, liên lạc</t>
  </si>
  <si>
    <t>Cước phí điện thoại</t>
  </si>
  <si>
    <t>Cước phí Internet</t>
  </si>
  <si>
    <t>Khoán điện thoại</t>
  </si>
  <si>
    <t>Khác</t>
  </si>
  <si>
    <t>Công tác phí</t>
  </si>
  <si>
    <t>Tiền vé máy bay, tàu xe</t>
  </si>
  <si>
    <t>Phụ cấp công tác phí</t>
  </si>
  <si>
    <t>Tiền thuê phòng ngủ</t>
  </si>
  <si>
    <t>Tiền khoán công tác phí</t>
  </si>
  <si>
    <t>Chi phí thuê mướn</t>
  </si>
  <si>
    <t>Chi phí thuê mướn khác</t>
  </si>
  <si>
    <t>Sửa chữa duy tu tài sản thường xuyên</t>
  </si>
  <si>
    <t>Các thiết bị công nghệ thông tin</t>
  </si>
  <si>
    <t>Đường điện, cấp thoát nước</t>
  </si>
  <si>
    <t>Các tài sản và công trình hạ tầng cơ sở khác</t>
  </si>
  <si>
    <t>Chi phí NVCM của từng ngành</t>
  </si>
  <si>
    <t>Chi mua hàng hóa, vật tư</t>
  </si>
  <si>
    <t>Đồng phục, trang phục, bảo hộ lao động</t>
  </si>
  <si>
    <t>Mua, bảo trì phần mềm công nghệ thông tin</t>
  </si>
  <si>
    <t>Chi các khoản phí, và lệ phí</t>
  </si>
  <si>
    <t>Chi các khoản phí</t>
  </si>
  <si>
    <t>Chi cho công tác Đảng</t>
  </si>
  <si>
    <t>Phụ cấp thâm niên, vượt khung</t>
  </si>
  <si>
    <t>Tổng cộng</t>
  </si>
  <si>
    <t>Học bổng và hỗ trợ khác cho học sinh, sinh viên</t>
  </si>
  <si>
    <t>Hỗ trợ đối tượng chính sách chi phí học tập</t>
  </si>
  <si>
    <t>KPCĐ 2%</t>
  </si>
  <si>
    <t>Các khoản thanh toán cho cá nhân</t>
  </si>
  <si>
    <t>Chi phí nghiệp vụ chuyên môn</t>
  </si>
  <si>
    <t>Đồng phục trang phục bảo hộ lao động</t>
  </si>
  <si>
    <t>Mua sắm tài sản vô hình</t>
  </si>
  <si>
    <t>Chi bảo hiểm tài sản và phương tiện</t>
  </si>
  <si>
    <t>An Điền , ngày      tháng   năm 20</t>
  </si>
  <si>
    <t xml:space="preserve">                                                                    Đvt: đồng </t>
  </si>
  <si>
    <t xml:space="preserve">  QUYẾT TOÁN THU- CHI NSNN NĂM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</si>
</sst>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#,##0.0"/>
  </numFmts>
  <fonts count="52">
    <font>
      <sz val="10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VNI-Times"/>
      <family val="0"/>
    </font>
    <font>
      <i/>
      <sz val="12"/>
      <name val="VNI-Times"/>
      <family val="0"/>
    </font>
    <font>
      <sz val="12"/>
      <name val="Times New Roman"/>
      <family val="1"/>
    </font>
    <font>
      <b/>
      <sz val="12"/>
      <name val="VNI-Times"/>
      <family val="0"/>
    </font>
    <font>
      <i/>
      <sz val="12"/>
      <name val="Times New Roman"/>
      <family val="1"/>
    </font>
    <font>
      <b/>
      <i/>
      <sz val="12"/>
      <name val="VNI-Times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60"/>
      <name val="Arial"/>
      <family val="2"/>
    </font>
    <font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11"/>
      <color rgb="FFFF0000"/>
      <name val="Times New Roman"/>
      <family val="1"/>
    </font>
    <font>
      <b/>
      <sz val="10"/>
      <color rgb="FFC00000"/>
      <name val="Arial"/>
      <family val="2"/>
    </font>
    <font>
      <sz val="10"/>
      <color rgb="FFFF0000"/>
      <name val="Times New Roman"/>
      <family val="1"/>
    </font>
    <font>
      <b/>
      <sz val="10"/>
      <color rgb="FFC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0" fillId="14" borderId="0" applyNumberFormat="0" applyBorder="0" applyAlignment="0" applyProtection="0"/>
    <xf numFmtId="0" fontId="34" fillId="15" borderId="1" applyNumberFormat="0" applyAlignment="0" applyProtection="0"/>
    <xf numFmtId="0" fontId="1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9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5" borderId="1" applyNumberFormat="0" applyAlignment="0" applyProtection="0"/>
    <xf numFmtId="0" fontId="32" fillId="0" borderId="6" applyNumberFormat="0" applyFill="0" applyAlignment="0" applyProtection="0"/>
    <xf numFmtId="0" fontId="30" fillId="17" borderId="0" applyNumberFormat="0" applyBorder="0" applyAlignment="0" applyProtection="0"/>
    <xf numFmtId="0" fontId="0" fillId="3" borderId="7" applyNumberFormat="0" applyFont="0" applyAlignment="0" applyProtection="0"/>
    <xf numFmtId="0" fontId="28" fillId="15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6" fontId="3" fillId="0" borderId="10" xfId="42" applyNumberFormat="1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76" fontId="5" fillId="0" borderId="10" xfId="42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76" fontId="8" fillId="0" borderId="11" xfId="42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176" fontId="15" fillId="15" borderId="10" xfId="42" applyNumberFormat="1" applyFont="1" applyFill="1" applyBorder="1" applyAlignment="1">
      <alignment/>
    </xf>
    <xf numFmtId="176" fontId="15" fillId="0" borderId="1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76" fontId="11" fillId="0" borderId="10" xfId="0" applyNumberFormat="1" applyFont="1" applyBorder="1" applyAlignment="1">
      <alignment/>
    </xf>
    <xf numFmtId="0" fontId="36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176" fontId="11" fillId="0" borderId="11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8" fillId="0" borderId="13" xfId="0" applyFont="1" applyBorder="1" applyAlignment="1">
      <alignment/>
    </xf>
    <xf numFmtId="0" fontId="14" fillId="0" borderId="10" xfId="0" applyFont="1" applyBorder="1" applyAlignment="1">
      <alignment horizontal="center"/>
    </xf>
    <xf numFmtId="41" fontId="37" fillId="0" borderId="0" xfId="43" applyFont="1" applyAlignment="1">
      <alignment/>
    </xf>
    <xf numFmtId="176" fontId="37" fillId="0" borderId="10" xfId="42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1" fontId="37" fillId="0" borderId="10" xfId="43" applyFont="1" applyBorder="1" applyAlignment="1">
      <alignment/>
    </xf>
    <xf numFmtId="176" fontId="50" fillId="0" borderId="10" xfId="42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41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 horizontal="center"/>
    </xf>
    <xf numFmtId="0" fontId="36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41" fillId="0" borderId="10" xfId="0" applyFont="1" applyBorder="1" applyAlignment="1">
      <alignment/>
    </xf>
    <xf numFmtId="176" fontId="36" fillId="0" borderId="10" xfId="0" applyNumberFormat="1" applyFont="1" applyBorder="1" applyAlignment="1">
      <alignment horizontal="center"/>
    </xf>
    <xf numFmtId="176" fontId="36" fillId="0" borderId="10" xfId="42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6" fillId="0" borderId="11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176" fontId="36" fillId="0" borderId="10" xfId="0" applyNumberFormat="1" applyFont="1" applyBorder="1" applyAlignment="1">
      <alignment/>
    </xf>
    <xf numFmtId="176" fontId="36" fillId="0" borderId="11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 horizontal="center"/>
    </xf>
    <xf numFmtId="3" fontId="36" fillId="0" borderId="1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5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6"/>
  <sheetViews>
    <sheetView tabSelected="1" zoomScalePageLayoutView="0" workbookViewId="0" topLeftCell="A365">
      <selection activeCell="D539" sqref="D539"/>
    </sheetView>
  </sheetViews>
  <sheetFormatPr defaultColWidth="9.140625" defaultRowHeight="12.75"/>
  <cols>
    <col min="1" max="1" width="7.8515625" style="30" customWidth="1"/>
    <col min="2" max="2" width="47.140625" style="30" customWidth="1"/>
    <col min="3" max="3" width="19.7109375" style="30" customWidth="1"/>
    <col min="4" max="4" width="18.7109375" style="30" customWidth="1"/>
    <col min="5" max="5" width="17.421875" style="30" customWidth="1"/>
    <col min="6" max="6" width="16.421875" style="30" customWidth="1"/>
    <col min="7" max="7" width="28.00390625" style="30" customWidth="1"/>
    <col min="8" max="16384" width="9.140625" style="30" customWidth="1"/>
  </cols>
  <sheetData>
    <row r="1" spans="1:6" ht="21" customHeight="1">
      <c r="A1" s="99" t="s">
        <v>106</v>
      </c>
      <c r="B1" s="99"/>
      <c r="C1" s="99"/>
      <c r="D1" s="99"/>
      <c r="E1" s="99"/>
      <c r="F1" s="99"/>
    </row>
    <row r="2" spans="1:6" ht="7.5" customHeight="1">
      <c r="A2" s="43"/>
      <c r="B2" s="43"/>
      <c r="C2" s="43"/>
      <c r="D2" s="43"/>
      <c r="E2" s="43"/>
      <c r="F2" s="43"/>
    </row>
    <row r="3" spans="1:4" ht="18" customHeight="1">
      <c r="A3" s="2" t="s">
        <v>112</v>
      </c>
      <c r="B3" s="2"/>
      <c r="C3" s="2"/>
      <c r="D3" s="1"/>
    </row>
    <row r="4" spans="1:4" ht="17.25" customHeight="1">
      <c r="A4" s="2" t="s">
        <v>0</v>
      </c>
      <c r="B4" s="2"/>
      <c r="C4" s="2"/>
      <c r="D4" s="1"/>
    </row>
    <row r="5" ht="9" customHeight="1">
      <c r="A5" s="1"/>
    </row>
    <row r="6" spans="1:6" ht="21.75" customHeight="1">
      <c r="A6" s="100" t="s">
        <v>1</v>
      </c>
      <c r="B6" s="100"/>
      <c r="C6" s="100"/>
      <c r="D6" s="100"/>
      <c r="E6" s="100"/>
      <c r="F6" s="100"/>
    </row>
    <row r="7" spans="1:6" ht="21.75" customHeight="1">
      <c r="A7" s="100" t="s">
        <v>105</v>
      </c>
      <c r="B7" s="100"/>
      <c r="C7" s="100"/>
      <c r="D7" s="100"/>
      <c r="E7" s="100"/>
      <c r="F7" s="100"/>
    </row>
    <row r="8" spans="1:6" ht="12.75">
      <c r="A8" s="101" t="s">
        <v>111</v>
      </c>
      <c r="B8" s="101"/>
      <c r="C8" s="101"/>
      <c r="D8" s="101"/>
      <c r="E8" s="101"/>
      <c r="F8" s="101"/>
    </row>
    <row r="9" spans="1:4" ht="15.75">
      <c r="A9" s="1"/>
      <c r="B9" s="2"/>
      <c r="C9" s="2"/>
      <c r="D9" s="3" t="s">
        <v>90</v>
      </c>
    </row>
    <row r="10" spans="1:6" ht="12.75" customHeight="1">
      <c r="A10" s="102" t="s">
        <v>2</v>
      </c>
      <c r="B10" s="104" t="s">
        <v>3</v>
      </c>
      <c r="C10" s="106" t="s">
        <v>107</v>
      </c>
      <c r="D10" s="106" t="s">
        <v>108</v>
      </c>
      <c r="E10" s="94" t="s">
        <v>109</v>
      </c>
      <c r="F10" s="94" t="s">
        <v>110</v>
      </c>
    </row>
    <row r="11" spans="1:6" ht="75.75" customHeight="1">
      <c r="A11" s="103"/>
      <c r="B11" s="105"/>
      <c r="C11" s="107"/>
      <c r="D11" s="107"/>
      <c r="E11" s="94"/>
      <c r="F11" s="94"/>
    </row>
    <row r="12" spans="1:6" ht="18" customHeight="1">
      <c r="A12" s="12" t="s">
        <v>4</v>
      </c>
      <c r="B12" s="4" t="s">
        <v>5</v>
      </c>
      <c r="C12" s="5"/>
      <c r="D12" s="31"/>
      <c r="E12" s="33"/>
      <c r="F12" s="33"/>
    </row>
    <row r="13" spans="1:6" ht="18" customHeight="1">
      <c r="A13" s="7">
        <v>3</v>
      </c>
      <c r="B13" s="4" t="s">
        <v>6</v>
      </c>
      <c r="C13" s="5"/>
      <c r="D13" s="31"/>
      <c r="E13" s="31"/>
      <c r="F13" s="31"/>
    </row>
    <row r="14" spans="1:6" ht="18" customHeight="1">
      <c r="A14" s="7">
        <v>3.1</v>
      </c>
      <c r="B14" s="4" t="s">
        <v>7</v>
      </c>
      <c r="C14" s="34">
        <f>C15+C20+C26+C31+C34+C38+C42+C47+C52+C57+C63+C69+C71+C18+C76</f>
        <v>632518610</v>
      </c>
      <c r="D14" s="34">
        <f>D15+D20+D26+D31+D34+D38+D42+D47+D52+D57+D63+D69+D71+D18+D76</f>
        <v>632518610</v>
      </c>
      <c r="E14" s="31"/>
      <c r="F14" s="31"/>
    </row>
    <row r="15" spans="1:6" ht="18" customHeight="1">
      <c r="A15" s="7">
        <v>6000</v>
      </c>
      <c r="B15" s="4" t="s">
        <v>94</v>
      </c>
      <c r="C15" s="8">
        <f>SUM(C16:C17)</f>
        <v>346665970</v>
      </c>
      <c r="D15" s="8">
        <f>SUM(D16:D17)</f>
        <v>346665970</v>
      </c>
      <c r="E15" s="31"/>
      <c r="F15" s="31"/>
    </row>
    <row r="16" spans="1:6" ht="18" customHeight="1">
      <c r="A16" s="13">
        <v>1</v>
      </c>
      <c r="B16" s="14" t="s">
        <v>8</v>
      </c>
      <c r="C16" s="17">
        <v>187038388</v>
      </c>
      <c r="D16" s="26">
        <f>C16</f>
        <v>187038388</v>
      </c>
      <c r="E16" s="31"/>
      <c r="F16" s="31"/>
    </row>
    <row r="17" spans="1:6" ht="18" customHeight="1">
      <c r="A17" s="13">
        <v>3</v>
      </c>
      <c r="B17" s="14" t="s">
        <v>83</v>
      </c>
      <c r="C17" s="17">
        <v>159627582</v>
      </c>
      <c r="D17" s="26">
        <f>C17</f>
        <v>159627582</v>
      </c>
      <c r="E17" s="31"/>
      <c r="F17" s="31"/>
    </row>
    <row r="18" spans="1:6" ht="18" customHeight="1">
      <c r="A18" s="15">
        <v>6050</v>
      </c>
      <c r="B18" s="15"/>
      <c r="C18" s="16">
        <f>SUM(C19)</f>
        <v>15790400</v>
      </c>
      <c r="D18" s="27">
        <f>C18</f>
        <v>15790400</v>
      </c>
      <c r="E18" s="31"/>
      <c r="F18" s="31"/>
    </row>
    <row r="19" spans="1:6" ht="18" customHeight="1">
      <c r="A19" s="13">
        <v>1</v>
      </c>
      <c r="B19" s="18" t="s">
        <v>96</v>
      </c>
      <c r="C19" s="17">
        <v>15790400</v>
      </c>
      <c r="D19" s="26">
        <f>C19</f>
        <v>15790400</v>
      </c>
      <c r="E19" s="31"/>
      <c r="F19" s="31"/>
    </row>
    <row r="20" spans="1:6" ht="18" customHeight="1">
      <c r="A20" s="15">
        <v>6100</v>
      </c>
      <c r="B20" s="15" t="s">
        <v>9</v>
      </c>
      <c r="C20" s="16">
        <f>SUM(C21:C25)</f>
        <v>151343688</v>
      </c>
      <c r="D20" s="27">
        <f aca="true" t="shared" si="0" ref="D20:D54">C20</f>
        <v>151343688</v>
      </c>
      <c r="E20" s="31"/>
      <c r="F20" s="31"/>
    </row>
    <row r="21" spans="1:6" ht="18" customHeight="1">
      <c r="A21" s="13">
        <v>1</v>
      </c>
      <c r="B21" s="14" t="s">
        <v>10</v>
      </c>
      <c r="C21" s="17">
        <v>6255000</v>
      </c>
      <c r="D21" s="26">
        <f t="shared" si="0"/>
        <v>6255000</v>
      </c>
      <c r="E21" s="31"/>
      <c r="F21" s="31"/>
    </row>
    <row r="22" spans="1:6" ht="18" customHeight="1">
      <c r="A22" s="13">
        <v>12</v>
      </c>
      <c r="B22" s="14" t="s">
        <v>11</v>
      </c>
      <c r="C22" s="17">
        <v>88898479</v>
      </c>
      <c r="D22" s="26">
        <f t="shared" si="0"/>
        <v>88898479</v>
      </c>
      <c r="E22" s="31"/>
      <c r="F22" s="31"/>
    </row>
    <row r="23" spans="1:6" ht="18" customHeight="1">
      <c r="A23" s="13">
        <v>13</v>
      </c>
      <c r="B23" s="14" t="s">
        <v>12</v>
      </c>
      <c r="C23" s="17">
        <v>695000</v>
      </c>
      <c r="D23" s="26">
        <f t="shared" si="0"/>
        <v>695000</v>
      </c>
      <c r="E23" s="31"/>
      <c r="F23" s="31"/>
    </row>
    <row r="24" spans="1:6" ht="18" customHeight="1">
      <c r="A24" s="13">
        <v>15</v>
      </c>
      <c r="B24" s="14" t="s">
        <v>86</v>
      </c>
      <c r="C24" s="17">
        <v>55495209</v>
      </c>
      <c r="D24" s="26">
        <f t="shared" si="0"/>
        <v>55495209</v>
      </c>
      <c r="E24" s="31"/>
      <c r="F24" s="31"/>
    </row>
    <row r="25" spans="1:6" ht="18" customHeight="1">
      <c r="A25" s="13">
        <v>49</v>
      </c>
      <c r="B25" s="14" t="s">
        <v>13</v>
      </c>
      <c r="C25" s="17"/>
      <c r="D25" s="26">
        <f t="shared" si="0"/>
        <v>0</v>
      </c>
      <c r="E25" s="31"/>
      <c r="F25" s="31"/>
    </row>
    <row r="26" spans="1:6" ht="18" customHeight="1">
      <c r="A26" s="15">
        <v>6300</v>
      </c>
      <c r="B26" s="15" t="s">
        <v>14</v>
      </c>
      <c r="C26" s="16">
        <f>SUM(C27:C30)</f>
        <v>99430552</v>
      </c>
      <c r="D26" s="27">
        <f t="shared" si="0"/>
        <v>99430552</v>
      </c>
      <c r="E26" s="31"/>
      <c r="F26" s="31"/>
    </row>
    <row r="27" spans="1:6" ht="18" customHeight="1">
      <c r="A27" s="13">
        <v>1</v>
      </c>
      <c r="B27" s="14" t="s">
        <v>87</v>
      </c>
      <c r="C27" s="17">
        <v>74236192</v>
      </c>
      <c r="D27" s="26">
        <f t="shared" si="0"/>
        <v>74236192</v>
      </c>
      <c r="E27" s="31"/>
      <c r="F27" s="31"/>
    </row>
    <row r="28" spans="1:6" ht="18" customHeight="1">
      <c r="A28" s="13">
        <v>2</v>
      </c>
      <c r="B28" s="14" t="s">
        <v>15</v>
      </c>
      <c r="C28" s="17">
        <v>12726199</v>
      </c>
      <c r="D28" s="26">
        <f t="shared" si="0"/>
        <v>12726199</v>
      </c>
      <c r="E28" s="31"/>
      <c r="F28" s="31"/>
    </row>
    <row r="29" spans="1:6" ht="18" customHeight="1">
      <c r="A29" s="13">
        <v>3</v>
      </c>
      <c r="B29" s="14" t="s">
        <v>16</v>
      </c>
      <c r="C29" s="17">
        <v>8484132</v>
      </c>
      <c r="D29" s="26">
        <f t="shared" si="0"/>
        <v>8484132</v>
      </c>
      <c r="E29" s="31"/>
      <c r="F29" s="31"/>
    </row>
    <row r="30" spans="1:6" ht="18" customHeight="1">
      <c r="A30" s="13">
        <v>4</v>
      </c>
      <c r="B30" s="14" t="s">
        <v>17</v>
      </c>
      <c r="C30" s="17">
        <v>3984029</v>
      </c>
      <c r="D30" s="26">
        <f t="shared" si="0"/>
        <v>3984029</v>
      </c>
      <c r="E30" s="31"/>
      <c r="F30" s="31"/>
    </row>
    <row r="31" spans="1:6" ht="18" customHeight="1" hidden="1">
      <c r="A31" s="15">
        <v>6400</v>
      </c>
      <c r="B31" s="15" t="s">
        <v>18</v>
      </c>
      <c r="C31" s="16">
        <f>SUM(C32:C33)</f>
        <v>0</v>
      </c>
      <c r="D31" s="27">
        <f t="shared" si="0"/>
        <v>0</v>
      </c>
      <c r="E31" s="31"/>
      <c r="F31" s="31"/>
    </row>
    <row r="32" spans="1:6" ht="18" customHeight="1" hidden="1">
      <c r="A32" s="13">
        <v>4</v>
      </c>
      <c r="B32" s="14" t="s">
        <v>19</v>
      </c>
      <c r="C32" s="17"/>
      <c r="D32" s="26">
        <f t="shared" si="0"/>
        <v>0</v>
      </c>
      <c r="E32" s="31"/>
      <c r="F32" s="31"/>
    </row>
    <row r="33" spans="1:6" ht="18" customHeight="1" hidden="1">
      <c r="A33" s="13">
        <v>49</v>
      </c>
      <c r="B33" s="14" t="s">
        <v>20</v>
      </c>
      <c r="C33" s="17"/>
      <c r="D33" s="26">
        <f t="shared" si="0"/>
        <v>0</v>
      </c>
      <c r="E33" s="31"/>
      <c r="F33" s="31"/>
    </row>
    <row r="34" spans="1:6" ht="18" customHeight="1" hidden="1">
      <c r="A34" s="15">
        <v>6500</v>
      </c>
      <c r="B34" s="15" t="s">
        <v>21</v>
      </c>
      <c r="C34" s="16">
        <f>SUM(C35:C37)</f>
        <v>0</v>
      </c>
      <c r="D34" s="26">
        <f t="shared" si="0"/>
        <v>0</v>
      </c>
      <c r="E34" s="31"/>
      <c r="F34" s="31"/>
    </row>
    <row r="35" spans="1:6" ht="18" customHeight="1" hidden="1">
      <c r="A35" s="13">
        <v>1</v>
      </c>
      <c r="B35" s="14" t="s">
        <v>22</v>
      </c>
      <c r="C35" s="17"/>
      <c r="D35" s="26">
        <f t="shared" si="0"/>
        <v>0</v>
      </c>
      <c r="E35" s="31"/>
      <c r="F35" s="31"/>
    </row>
    <row r="36" spans="1:6" ht="18" customHeight="1" hidden="1">
      <c r="A36" s="13">
        <v>2</v>
      </c>
      <c r="B36" s="14" t="s">
        <v>84</v>
      </c>
      <c r="C36" s="17"/>
      <c r="D36" s="26">
        <f t="shared" si="0"/>
        <v>0</v>
      </c>
      <c r="E36" s="31"/>
      <c r="F36" s="31"/>
    </row>
    <row r="37" spans="1:6" ht="18" customHeight="1" hidden="1">
      <c r="A37" s="13">
        <v>4</v>
      </c>
      <c r="B37" s="14" t="s">
        <v>23</v>
      </c>
      <c r="C37" s="17"/>
      <c r="D37" s="26">
        <f t="shared" si="0"/>
        <v>0</v>
      </c>
      <c r="E37" s="31"/>
      <c r="F37" s="31"/>
    </row>
    <row r="38" spans="1:6" ht="18" customHeight="1" hidden="1">
      <c r="A38" s="15">
        <v>6550</v>
      </c>
      <c r="B38" s="15" t="s">
        <v>24</v>
      </c>
      <c r="C38" s="16">
        <f>SUM(C39:C41)</f>
        <v>0</v>
      </c>
      <c r="D38" s="27">
        <f t="shared" si="0"/>
        <v>0</v>
      </c>
      <c r="E38" s="31"/>
      <c r="F38" s="31"/>
    </row>
    <row r="39" spans="1:6" ht="18" customHeight="1" hidden="1">
      <c r="A39" s="13">
        <v>51</v>
      </c>
      <c r="B39" s="14" t="s">
        <v>25</v>
      </c>
      <c r="C39" s="17"/>
      <c r="D39" s="26">
        <f t="shared" si="0"/>
        <v>0</v>
      </c>
      <c r="E39" s="31"/>
      <c r="F39" s="31"/>
    </row>
    <row r="40" spans="1:6" ht="18" customHeight="1" hidden="1">
      <c r="A40" s="13">
        <v>52</v>
      </c>
      <c r="B40" s="14" t="s">
        <v>26</v>
      </c>
      <c r="C40" s="17"/>
      <c r="D40" s="26">
        <f t="shared" si="0"/>
        <v>0</v>
      </c>
      <c r="E40" s="31"/>
      <c r="F40" s="31"/>
    </row>
    <row r="41" spans="1:6" ht="18" customHeight="1" hidden="1">
      <c r="A41" s="13">
        <v>99</v>
      </c>
      <c r="B41" s="14" t="s">
        <v>27</v>
      </c>
      <c r="C41" s="17"/>
      <c r="D41" s="26">
        <f t="shared" si="0"/>
        <v>0</v>
      </c>
      <c r="E41" s="31"/>
      <c r="F41" s="31"/>
    </row>
    <row r="42" spans="1:6" ht="18" customHeight="1">
      <c r="A42" s="15">
        <v>6600</v>
      </c>
      <c r="B42" s="15" t="s">
        <v>28</v>
      </c>
      <c r="C42" s="16">
        <f>SUM(C43:C46)</f>
        <v>1200000</v>
      </c>
      <c r="D42" s="27">
        <f t="shared" si="0"/>
        <v>1200000</v>
      </c>
      <c r="E42" s="31"/>
      <c r="F42" s="31"/>
    </row>
    <row r="43" spans="1:6" ht="18" customHeight="1" hidden="1">
      <c r="A43" s="13">
        <v>1</v>
      </c>
      <c r="B43" s="14" t="s">
        <v>29</v>
      </c>
      <c r="C43" s="17"/>
      <c r="D43" s="26">
        <f t="shared" si="0"/>
        <v>0</v>
      </c>
      <c r="E43" s="31"/>
      <c r="F43" s="31"/>
    </row>
    <row r="44" spans="1:6" ht="18" customHeight="1" hidden="1">
      <c r="A44" s="13">
        <v>5</v>
      </c>
      <c r="B44" s="14" t="s">
        <v>30</v>
      </c>
      <c r="C44" s="17"/>
      <c r="D44" s="26">
        <f t="shared" si="0"/>
        <v>0</v>
      </c>
      <c r="E44" s="31"/>
      <c r="F44" s="31"/>
    </row>
    <row r="45" spans="1:6" ht="18" customHeight="1" hidden="1">
      <c r="A45" s="13">
        <v>8</v>
      </c>
      <c r="B45" s="18" t="s">
        <v>85</v>
      </c>
      <c r="C45" s="17"/>
      <c r="D45" s="26">
        <f t="shared" si="0"/>
        <v>0</v>
      </c>
      <c r="E45" s="31"/>
      <c r="F45" s="31"/>
    </row>
    <row r="46" spans="1:6" ht="18" customHeight="1">
      <c r="A46" s="13">
        <v>18</v>
      </c>
      <c r="B46" s="14" t="s">
        <v>31</v>
      </c>
      <c r="C46" s="17">
        <v>1200000</v>
      </c>
      <c r="D46" s="26">
        <f t="shared" si="0"/>
        <v>1200000</v>
      </c>
      <c r="E46" s="31"/>
      <c r="F46" s="31"/>
    </row>
    <row r="47" spans="1:6" ht="18" customHeight="1">
      <c r="A47" s="15">
        <v>6700</v>
      </c>
      <c r="B47" s="15" t="s">
        <v>32</v>
      </c>
      <c r="C47" s="16">
        <f>SUM(C48:C51)</f>
        <v>3000000</v>
      </c>
      <c r="D47" s="27">
        <f t="shared" si="0"/>
        <v>3000000</v>
      </c>
      <c r="E47" s="31"/>
      <c r="F47" s="31"/>
    </row>
    <row r="48" spans="1:6" ht="18" customHeight="1" hidden="1">
      <c r="A48" s="13">
        <v>1</v>
      </c>
      <c r="B48" s="14" t="s">
        <v>33</v>
      </c>
      <c r="C48" s="17"/>
      <c r="D48" s="26">
        <f t="shared" si="0"/>
        <v>0</v>
      </c>
      <c r="E48" s="31"/>
      <c r="F48" s="31"/>
    </row>
    <row r="49" spans="1:6" ht="18" customHeight="1" hidden="1">
      <c r="A49" s="13">
        <v>2</v>
      </c>
      <c r="B49" s="14" t="s">
        <v>34</v>
      </c>
      <c r="C49" s="17"/>
      <c r="D49" s="26">
        <f t="shared" si="0"/>
        <v>0</v>
      </c>
      <c r="E49" s="31"/>
      <c r="F49" s="31"/>
    </row>
    <row r="50" spans="1:6" ht="18" customHeight="1" hidden="1">
      <c r="A50" s="13">
        <v>3</v>
      </c>
      <c r="B50" s="14" t="s">
        <v>35</v>
      </c>
      <c r="C50" s="17"/>
      <c r="D50" s="26">
        <f t="shared" si="0"/>
        <v>0</v>
      </c>
      <c r="E50" s="31"/>
      <c r="F50" s="31"/>
    </row>
    <row r="51" spans="1:6" ht="18" customHeight="1">
      <c r="A51" s="13">
        <v>4</v>
      </c>
      <c r="B51" s="14" t="s">
        <v>36</v>
      </c>
      <c r="C51" s="17">
        <v>3000000</v>
      </c>
      <c r="D51" s="26">
        <f t="shared" si="0"/>
        <v>3000000</v>
      </c>
      <c r="E51" s="31"/>
      <c r="F51" s="31"/>
    </row>
    <row r="52" spans="1:6" ht="18" customHeight="1" hidden="1">
      <c r="A52" s="15">
        <v>6750</v>
      </c>
      <c r="B52" s="15" t="s">
        <v>37</v>
      </c>
      <c r="C52" s="16">
        <f>SUM(C53:C56)</f>
        <v>0</v>
      </c>
      <c r="D52" s="26">
        <f t="shared" si="0"/>
        <v>0</v>
      </c>
      <c r="E52" s="31"/>
      <c r="F52" s="31"/>
    </row>
    <row r="53" spans="1:6" ht="18" customHeight="1" hidden="1">
      <c r="A53" s="13">
        <v>51</v>
      </c>
      <c r="B53" s="14" t="s">
        <v>38</v>
      </c>
      <c r="C53" s="17"/>
      <c r="D53" s="26">
        <f t="shared" si="0"/>
        <v>0</v>
      </c>
      <c r="E53" s="31"/>
      <c r="F53" s="31"/>
    </row>
    <row r="54" spans="1:6" ht="18" customHeight="1" hidden="1">
      <c r="A54" s="13">
        <v>57</v>
      </c>
      <c r="B54" s="14" t="s">
        <v>39</v>
      </c>
      <c r="C54" s="17"/>
      <c r="D54" s="26">
        <f t="shared" si="0"/>
        <v>0</v>
      </c>
      <c r="E54" s="31"/>
      <c r="F54" s="31"/>
    </row>
    <row r="55" spans="1:6" ht="18" customHeight="1" hidden="1">
      <c r="A55" s="13">
        <v>58</v>
      </c>
      <c r="B55" s="14" t="s">
        <v>40</v>
      </c>
      <c r="C55" s="17"/>
      <c r="D55" s="26">
        <f aca="true" t="shared" si="1" ref="D55:D68">C55</f>
        <v>0</v>
      </c>
      <c r="E55" s="31"/>
      <c r="F55" s="31"/>
    </row>
    <row r="56" spans="1:6" ht="18" customHeight="1" hidden="1">
      <c r="A56" s="13">
        <v>99</v>
      </c>
      <c r="B56" s="14" t="s">
        <v>41</v>
      </c>
      <c r="C56" s="17"/>
      <c r="D56" s="26">
        <f t="shared" si="1"/>
        <v>0</v>
      </c>
      <c r="E56" s="31"/>
      <c r="F56" s="31"/>
    </row>
    <row r="57" spans="1:6" ht="18" customHeight="1" hidden="1">
      <c r="A57" s="15">
        <v>6900</v>
      </c>
      <c r="B57" s="15" t="s">
        <v>42</v>
      </c>
      <c r="C57" s="16">
        <f>SUM(C58:C62)</f>
        <v>0</v>
      </c>
      <c r="D57" s="27">
        <f t="shared" si="1"/>
        <v>0</v>
      </c>
      <c r="E57" s="31"/>
      <c r="F57" s="31"/>
    </row>
    <row r="58" spans="1:6" ht="18" customHeight="1" hidden="1">
      <c r="A58" s="13">
        <v>7</v>
      </c>
      <c r="B58" s="14" t="s">
        <v>43</v>
      </c>
      <c r="C58" s="17"/>
      <c r="D58" s="26">
        <f t="shared" si="1"/>
        <v>0</v>
      </c>
      <c r="E58" s="31"/>
      <c r="F58" s="31"/>
    </row>
    <row r="59" spans="1:6" ht="18" customHeight="1" hidden="1">
      <c r="A59" s="13">
        <v>12</v>
      </c>
      <c r="B59" s="14" t="s">
        <v>44</v>
      </c>
      <c r="C59" s="17"/>
      <c r="D59" s="26">
        <f t="shared" si="1"/>
        <v>0</v>
      </c>
      <c r="E59" s="31"/>
      <c r="F59" s="31"/>
    </row>
    <row r="60" spans="1:6" ht="18" customHeight="1" hidden="1">
      <c r="A60" s="13">
        <v>13</v>
      </c>
      <c r="B60" s="18" t="s">
        <v>88</v>
      </c>
      <c r="C60" s="17"/>
      <c r="D60" s="26">
        <f t="shared" si="1"/>
        <v>0</v>
      </c>
      <c r="E60" s="31"/>
      <c r="F60" s="31"/>
    </row>
    <row r="61" spans="1:6" ht="18" customHeight="1" hidden="1">
      <c r="A61" s="13">
        <v>21</v>
      </c>
      <c r="B61" s="14" t="s">
        <v>45</v>
      </c>
      <c r="C61" s="17"/>
      <c r="D61" s="26">
        <f t="shared" si="1"/>
        <v>0</v>
      </c>
      <c r="E61" s="31"/>
      <c r="F61" s="31"/>
    </row>
    <row r="62" spans="1:6" ht="18" customHeight="1" hidden="1">
      <c r="A62" s="13">
        <v>49</v>
      </c>
      <c r="B62" s="14" t="s">
        <v>46</v>
      </c>
      <c r="C62" s="17"/>
      <c r="D62" s="26">
        <f t="shared" si="1"/>
        <v>0</v>
      </c>
      <c r="E62" s="31"/>
      <c r="F62" s="31"/>
    </row>
    <row r="63" spans="1:6" ht="18" customHeight="1" hidden="1">
      <c r="A63" s="15">
        <v>7000</v>
      </c>
      <c r="B63" s="15" t="s">
        <v>47</v>
      </c>
      <c r="C63" s="16">
        <f>SUM(C64:C68)</f>
        <v>0</v>
      </c>
      <c r="D63" s="27">
        <f t="shared" si="1"/>
        <v>0</v>
      </c>
      <c r="E63" s="31"/>
      <c r="F63" s="31"/>
    </row>
    <row r="64" spans="1:6" ht="18" customHeight="1" hidden="1">
      <c r="A64" s="13">
        <v>1</v>
      </c>
      <c r="B64" s="14" t="s">
        <v>48</v>
      </c>
      <c r="C64" s="17"/>
      <c r="D64" s="26">
        <f t="shared" si="1"/>
        <v>0</v>
      </c>
      <c r="E64" s="31"/>
      <c r="F64" s="31"/>
    </row>
    <row r="65" spans="1:6" ht="18" customHeight="1" hidden="1">
      <c r="A65" s="13">
        <v>3</v>
      </c>
      <c r="B65" s="14" t="s">
        <v>49</v>
      </c>
      <c r="C65" s="17"/>
      <c r="D65" s="26">
        <f t="shared" si="1"/>
        <v>0</v>
      </c>
      <c r="E65" s="31"/>
      <c r="F65" s="31"/>
    </row>
    <row r="66" spans="1:6" ht="18" customHeight="1" hidden="1">
      <c r="A66" s="13">
        <v>4</v>
      </c>
      <c r="B66" s="14" t="s">
        <v>50</v>
      </c>
      <c r="C66" s="17"/>
      <c r="D66" s="26">
        <f t="shared" si="1"/>
        <v>0</v>
      </c>
      <c r="E66" s="31"/>
      <c r="F66" s="31"/>
    </row>
    <row r="67" spans="1:6" ht="18" customHeight="1" hidden="1">
      <c r="A67" s="13">
        <v>6</v>
      </c>
      <c r="B67" s="14" t="s">
        <v>51</v>
      </c>
      <c r="C67" s="17"/>
      <c r="D67" s="26">
        <f t="shared" si="1"/>
        <v>0</v>
      </c>
      <c r="E67" s="31"/>
      <c r="F67" s="31"/>
    </row>
    <row r="68" spans="1:6" ht="18" customHeight="1" hidden="1">
      <c r="A68" s="13">
        <v>49</v>
      </c>
      <c r="B68" s="14" t="s">
        <v>52</v>
      </c>
      <c r="C68" s="17"/>
      <c r="D68" s="26">
        <f t="shared" si="1"/>
        <v>0</v>
      </c>
      <c r="E68" s="31"/>
      <c r="F68" s="31"/>
    </row>
    <row r="69" spans="1:6" ht="18" customHeight="1" hidden="1">
      <c r="A69" s="15">
        <v>7050</v>
      </c>
      <c r="B69" s="35" t="s">
        <v>92</v>
      </c>
      <c r="C69" s="19">
        <f>C70</f>
        <v>0</v>
      </c>
      <c r="D69" s="27">
        <f>C69</f>
        <v>0</v>
      </c>
      <c r="E69" s="31"/>
      <c r="F69" s="31"/>
    </row>
    <row r="70" spans="1:6" ht="18" customHeight="1" hidden="1">
      <c r="A70" s="13">
        <v>53</v>
      </c>
      <c r="B70" s="18" t="s">
        <v>93</v>
      </c>
      <c r="C70" s="20"/>
      <c r="D70" s="26">
        <f>C70</f>
        <v>0</v>
      </c>
      <c r="E70" s="31"/>
      <c r="F70" s="31"/>
    </row>
    <row r="71" spans="1:6" ht="18" customHeight="1">
      <c r="A71" s="15">
        <v>7750</v>
      </c>
      <c r="B71" s="15" t="s">
        <v>52</v>
      </c>
      <c r="C71" s="19">
        <f>SUM(C72:C75)</f>
        <v>15088000</v>
      </c>
      <c r="D71" s="27">
        <f aca="true" t="shared" si="2" ref="D71:D79">C71</f>
        <v>15088000</v>
      </c>
      <c r="E71" s="31"/>
      <c r="F71" s="31"/>
    </row>
    <row r="72" spans="1:6" ht="18" customHeight="1">
      <c r="A72" s="13">
        <v>56</v>
      </c>
      <c r="B72" s="14" t="s">
        <v>53</v>
      </c>
      <c r="C72" s="20">
        <v>88000</v>
      </c>
      <c r="D72" s="26">
        <f t="shared" si="2"/>
        <v>88000</v>
      </c>
      <c r="E72" s="31"/>
      <c r="F72" s="31"/>
    </row>
    <row r="73" spans="1:6" ht="18" customHeight="1" hidden="1">
      <c r="A73" s="13">
        <v>61</v>
      </c>
      <c r="B73" s="14" t="s">
        <v>54</v>
      </c>
      <c r="C73" s="20"/>
      <c r="D73" s="26">
        <f t="shared" si="2"/>
        <v>0</v>
      </c>
      <c r="E73" s="31"/>
      <c r="F73" s="31"/>
    </row>
    <row r="74" spans="1:6" ht="18" customHeight="1" hidden="1">
      <c r="A74" s="13">
        <v>64</v>
      </c>
      <c r="B74" s="14" t="s">
        <v>55</v>
      </c>
      <c r="C74" s="20"/>
      <c r="D74" s="26">
        <f t="shared" si="2"/>
        <v>0</v>
      </c>
      <c r="E74" s="31"/>
      <c r="F74" s="31"/>
    </row>
    <row r="75" spans="1:6" ht="18" customHeight="1">
      <c r="A75" s="13">
        <v>99</v>
      </c>
      <c r="B75" s="14" t="s">
        <v>52</v>
      </c>
      <c r="C75" s="20">
        <v>15000000</v>
      </c>
      <c r="D75" s="26">
        <f t="shared" si="2"/>
        <v>15000000</v>
      </c>
      <c r="E75" s="31"/>
      <c r="F75" s="31"/>
    </row>
    <row r="76" spans="1:6" ht="18" customHeight="1" hidden="1">
      <c r="A76" s="15">
        <v>7850</v>
      </c>
      <c r="B76" s="21" t="s">
        <v>56</v>
      </c>
      <c r="C76" s="19">
        <f>SUM(C77)</f>
        <v>0</v>
      </c>
      <c r="D76" s="27">
        <f t="shared" si="2"/>
        <v>0</v>
      </c>
      <c r="E76" s="31"/>
      <c r="F76" s="31"/>
    </row>
    <row r="77" spans="1:6" ht="18" customHeight="1" hidden="1">
      <c r="A77" s="13">
        <v>99</v>
      </c>
      <c r="B77" s="14" t="s">
        <v>97</v>
      </c>
      <c r="C77" s="17"/>
      <c r="D77" s="26">
        <f t="shared" si="2"/>
        <v>0</v>
      </c>
      <c r="E77" s="31"/>
      <c r="F77" s="31"/>
    </row>
    <row r="78" spans="1:6" ht="18" customHeight="1" hidden="1">
      <c r="A78" s="13">
        <v>9050</v>
      </c>
      <c r="B78" s="15" t="s">
        <v>57</v>
      </c>
      <c r="C78" s="16">
        <f>C79</f>
        <v>0</v>
      </c>
      <c r="D78" s="27">
        <f t="shared" si="2"/>
        <v>0</v>
      </c>
      <c r="E78" s="31"/>
      <c r="F78" s="31"/>
    </row>
    <row r="79" spans="1:6" ht="18" customHeight="1" hidden="1">
      <c r="A79" s="13">
        <v>99</v>
      </c>
      <c r="B79" s="14" t="s">
        <v>58</v>
      </c>
      <c r="C79" s="17"/>
      <c r="D79" s="26">
        <f t="shared" si="2"/>
        <v>0</v>
      </c>
      <c r="E79" s="31"/>
      <c r="F79" s="31"/>
    </row>
    <row r="80" spans="1:6" ht="18" customHeight="1">
      <c r="A80" s="7">
        <v>3.2</v>
      </c>
      <c r="B80" s="4" t="s">
        <v>95</v>
      </c>
      <c r="C80" s="16">
        <f>C81+C86+C92+C84+C97</f>
        <v>10291902</v>
      </c>
      <c r="D80" s="16">
        <f>D81+D86+D92+D84</f>
        <v>10291902</v>
      </c>
      <c r="E80" s="31"/>
      <c r="F80" s="31"/>
    </row>
    <row r="81" spans="1:6" ht="18" customHeight="1">
      <c r="A81" s="7">
        <v>6000</v>
      </c>
      <c r="B81" s="4" t="s">
        <v>94</v>
      </c>
      <c r="C81" s="8">
        <f>SUM(C82:C83)</f>
        <v>2604750</v>
      </c>
      <c r="D81" s="8">
        <f>SUM(D82:D83)</f>
        <v>2604750</v>
      </c>
      <c r="E81" s="31"/>
      <c r="F81" s="31"/>
    </row>
    <row r="82" spans="1:6" ht="18" customHeight="1">
      <c r="A82" s="13">
        <v>1</v>
      </c>
      <c r="B82" s="14" t="s">
        <v>8</v>
      </c>
      <c r="C82" s="17">
        <v>1398930</v>
      </c>
      <c r="D82" s="26">
        <f>C82</f>
        <v>1398930</v>
      </c>
      <c r="E82" s="31"/>
      <c r="F82" s="31"/>
    </row>
    <row r="83" spans="1:6" ht="18" customHeight="1">
      <c r="A83" s="13">
        <v>3</v>
      </c>
      <c r="B83" s="14" t="s">
        <v>83</v>
      </c>
      <c r="C83" s="17">
        <v>1205820</v>
      </c>
      <c r="D83" s="26">
        <f>C83</f>
        <v>1205820</v>
      </c>
      <c r="E83" s="31"/>
      <c r="F83" s="31"/>
    </row>
    <row r="84" spans="1:6" ht="18" customHeight="1">
      <c r="A84" s="15">
        <v>6050</v>
      </c>
      <c r="B84" s="15"/>
      <c r="C84" s="16">
        <f>SUM(C85)</f>
        <v>72030</v>
      </c>
      <c r="D84" s="16">
        <f>SUM(D85)</f>
        <v>72030</v>
      </c>
      <c r="E84" s="31"/>
      <c r="F84" s="31"/>
    </row>
    <row r="85" spans="1:6" ht="18" customHeight="1">
      <c r="A85" s="13">
        <v>1</v>
      </c>
      <c r="B85" s="18" t="s">
        <v>96</v>
      </c>
      <c r="C85" s="17">
        <v>72030</v>
      </c>
      <c r="D85" s="26">
        <f>C85</f>
        <v>72030</v>
      </c>
      <c r="E85" s="31"/>
      <c r="F85" s="31"/>
    </row>
    <row r="86" spans="1:6" ht="18" customHeight="1">
      <c r="A86" s="15">
        <v>6100</v>
      </c>
      <c r="B86" s="15" t="s">
        <v>9</v>
      </c>
      <c r="C86" s="16">
        <f>SUM(C87:C91)</f>
        <v>461844</v>
      </c>
      <c r="D86" s="27">
        <f aca="true" t="shared" si="3" ref="D86:D102">C86</f>
        <v>461844</v>
      </c>
      <c r="E86" s="31"/>
      <c r="F86" s="31"/>
    </row>
    <row r="87" spans="1:6" ht="18" customHeight="1">
      <c r="A87" s="13">
        <v>1</v>
      </c>
      <c r="B87" s="14" t="s">
        <v>10</v>
      </c>
      <c r="C87" s="17">
        <v>45900</v>
      </c>
      <c r="D87" s="26">
        <f t="shared" si="3"/>
        <v>45900</v>
      </c>
      <c r="E87" s="31"/>
      <c r="F87" s="31"/>
    </row>
    <row r="88" spans="1:6" ht="18" customHeight="1" hidden="1">
      <c r="A88" s="13">
        <v>12</v>
      </c>
      <c r="B88" s="14" t="s">
        <v>11</v>
      </c>
      <c r="C88" s="17"/>
      <c r="D88" s="26">
        <f t="shared" si="3"/>
        <v>0</v>
      </c>
      <c r="E88" s="31"/>
      <c r="F88" s="31"/>
    </row>
    <row r="89" spans="1:6" ht="18" customHeight="1" hidden="1">
      <c r="A89" s="13">
        <v>13</v>
      </c>
      <c r="B89" s="14" t="s">
        <v>12</v>
      </c>
      <c r="C89" s="17"/>
      <c r="D89" s="26">
        <f t="shared" si="3"/>
        <v>0</v>
      </c>
      <c r="E89" s="31"/>
      <c r="F89" s="31"/>
    </row>
    <row r="90" spans="1:6" ht="18" customHeight="1">
      <c r="A90" s="13">
        <v>15</v>
      </c>
      <c r="B90" s="14" t="s">
        <v>86</v>
      </c>
      <c r="C90" s="17">
        <v>415944</v>
      </c>
      <c r="D90" s="26">
        <f t="shared" si="3"/>
        <v>415944</v>
      </c>
      <c r="E90" s="31"/>
      <c r="F90" s="31"/>
    </row>
    <row r="91" spans="1:6" ht="18" customHeight="1" hidden="1">
      <c r="A91" s="13">
        <v>49</v>
      </c>
      <c r="B91" s="14" t="s">
        <v>13</v>
      </c>
      <c r="C91" s="17">
        <v>0</v>
      </c>
      <c r="D91" s="26">
        <f t="shared" si="3"/>
        <v>0</v>
      </c>
      <c r="E91" s="31"/>
      <c r="F91" s="31"/>
    </row>
    <row r="92" spans="1:6" ht="18" customHeight="1">
      <c r="A92" s="15">
        <v>6300</v>
      </c>
      <c r="B92" s="15" t="s">
        <v>14</v>
      </c>
      <c r="C92" s="16">
        <f>SUM(C93:C96)</f>
        <v>7153278</v>
      </c>
      <c r="D92" s="27">
        <f t="shared" si="3"/>
        <v>7153278</v>
      </c>
      <c r="E92" s="31"/>
      <c r="F92" s="31"/>
    </row>
    <row r="93" spans="1:6" ht="18" customHeight="1">
      <c r="A93" s="13">
        <v>1</v>
      </c>
      <c r="B93" s="14" t="s">
        <v>87</v>
      </c>
      <c r="C93" s="17">
        <v>5340731</v>
      </c>
      <c r="D93" s="26">
        <f t="shared" si="3"/>
        <v>5340731</v>
      </c>
      <c r="E93" s="31"/>
      <c r="F93" s="31"/>
    </row>
    <row r="94" spans="1:6" ht="18" customHeight="1">
      <c r="A94" s="13">
        <v>2</v>
      </c>
      <c r="B94" s="14" t="s">
        <v>15</v>
      </c>
      <c r="C94" s="17">
        <v>915554</v>
      </c>
      <c r="D94" s="26">
        <f t="shared" si="3"/>
        <v>915554</v>
      </c>
      <c r="E94" s="31"/>
      <c r="F94" s="31"/>
    </row>
    <row r="95" spans="1:6" ht="18" customHeight="1">
      <c r="A95" s="13">
        <v>3</v>
      </c>
      <c r="B95" s="14" t="s">
        <v>16</v>
      </c>
      <c r="C95" s="17">
        <v>610370</v>
      </c>
      <c r="D95" s="26">
        <f t="shared" si="3"/>
        <v>610370</v>
      </c>
      <c r="E95" s="31"/>
      <c r="F95" s="31"/>
    </row>
    <row r="96" spans="1:6" ht="18" customHeight="1">
      <c r="A96" s="13">
        <v>4</v>
      </c>
      <c r="B96" s="14" t="s">
        <v>17</v>
      </c>
      <c r="C96" s="17">
        <v>286623</v>
      </c>
      <c r="D96" s="26">
        <f t="shared" si="3"/>
        <v>286623</v>
      </c>
      <c r="E96" s="31"/>
      <c r="F96" s="31"/>
    </row>
    <row r="97" spans="1:6" ht="18" customHeight="1" hidden="1">
      <c r="A97" s="15">
        <v>6400</v>
      </c>
      <c r="B97" s="21" t="s">
        <v>62</v>
      </c>
      <c r="C97" s="16">
        <f>C98</f>
        <v>0</v>
      </c>
      <c r="D97" s="27">
        <f t="shared" si="3"/>
        <v>0</v>
      </c>
      <c r="E97" s="31"/>
      <c r="F97" s="31"/>
    </row>
    <row r="98" spans="1:6" ht="18" customHeight="1" hidden="1">
      <c r="A98" s="13">
        <v>49</v>
      </c>
      <c r="B98" s="18" t="s">
        <v>102</v>
      </c>
      <c r="C98" s="17"/>
      <c r="D98" s="26">
        <f t="shared" si="3"/>
        <v>0</v>
      </c>
      <c r="E98" s="31"/>
      <c r="F98" s="31"/>
    </row>
    <row r="99" spans="1:6" ht="15.75" customHeight="1">
      <c r="A99" s="15"/>
      <c r="B99" s="15" t="s">
        <v>59</v>
      </c>
      <c r="C99" s="16">
        <f>C80+C14</f>
        <v>642810512</v>
      </c>
      <c r="D99" s="27">
        <f t="shared" si="3"/>
        <v>642810512</v>
      </c>
      <c r="E99" s="31"/>
      <c r="F99" s="31"/>
    </row>
    <row r="100" spans="1:6" ht="18" customHeight="1">
      <c r="A100" s="7">
        <v>3</v>
      </c>
      <c r="B100" s="4" t="s">
        <v>60</v>
      </c>
      <c r="C100" s="36">
        <f>C101+C110+C114+C117+C121+C103+C105+C112+C119</f>
        <v>42987794</v>
      </c>
      <c r="D100" s="27">
        <f t="shared" si="3"/>
        <v>42987794</v>
      </c>
      <c r="E100" s="31"/>
      <c r="F100" s="31"/>
    </row>
    <row r="101" spans="1:6" ht="18" customHeight="1" hidden="1">
      <c r="A101" s="15">
        <v>6100</v>
      </c>
      <c r="B101" s="15" t="s">
        <v>18</v>
      </c>
      <c r="C101" s="19">
        <f>SUM(C102)</f>
        <v>0</v>
      </c>
      <c r="D101" s="27">
        <f t="shared" si="3"/>
        <v>0</v>
      </c>
      <c r="E101" s="7"/>
      <c r="F101" s="7"/>
    </row>
    <row r="102" spans="1:6" ht="18" customHeight="1" hidden="1">
      <c r="A102" s="13">
        <v>6</v>
      </c>
      <c r="B102" s="14" t="s">
        <v>61</v>
      </c>
      <c r="C102" s="20"/>
      <c r="D102" s="26">
        <f t="shared" si="3"/>
        <v>0</v>
      </c>
      <c r="E102" s="31"/>
      <c r="F102" s="31"/>
    </row>
    <row r="103" spans="1:6" ht="18" customHeight="1" hidden="1">
      <c r="A103" s="15">
        <v>6150</v>
      </c>
      <c r="B103" s="37" t="s">
        <v>98</v>
      </c>
      <c r="C103" s="19">
        <f>SUM(C104)</f>
        <v>0</v>
      </c>
      <c r="D103" s="19">
        <f>SUM(D104)</f>
        <v>0</v>
      </c>
      <c r="E103" s="31"/>
      <c r="F103" s="31"/>
    </row>
    <row r="104" spans="1:6" ht="18" customHeight="1" hidden="1">
      <c r="A104" s="13">
        <v>57</v>
      </c>
      <c r="B104" s="38" t="s">
        <v>98</v>
      </c>
      <c r="C104" s="20"/>
      <c r="D104" s="26">
        <f aca="true" t="shared" si="4" ref="D104:D111">C104</f>
        <v>0</v>
      </c>
      <c r="E104" s="31"/>
      <c r="F104" s="31"/>
    </row>
    <row r="105" spans="1:6" ht="18" customHeight="1">
      <c r="A105" s="15">
        <v>6300</v>
      </c>
      <c r="B105" s="15" t="s">
        <v>14</v>
      </c>
      <c r="C105" s="16">
        <f>SUM(C106:C109)</f>
        <v>4204244</v>
      </c>
      <c r="D105" s="27">
        <f t="shared" si="4"/>
        <v>4204244</v>
      </c>
      <c r="E105" s="31"/>
      <c r="F105" s="31"/>
    </row>
    <row r="106" spans="1:6" ht="18" customHeight="1">
      <c r="A106" s="13">
        <v>1</v>
      </c>
      <c r="B106" s="14" t="s">
        <v>87</v>
      </c>
      <c r="C106" s="17">
        <v>3130820</v>
      </c>
      <c r="D106" s="26">
        <f t="shared" si="4"/>
        <v>3130820</v>
      </c>
      <c r="E106" s="31"/>
      <c r="F106" s="31"/>
    </row>
    <row r="107" spans="1:6" ht="18" customHeight="1">
      <c r="A107" s="13">
        <v>2</v>
      </c>
      <c r="B107" s="14" t="s">
        <v>15</v>
      </c>
      <c r="C107" s="17">
        <v>536712</v>
      </c>
      <c r="D107" s="26">
        <f t="shared" si="4"/>
        <v>536712</v>
      </c>
      <c r="E107" s="31"/>
      <c r="F107" s="31"/>
    </row>
    <row r="108" spans="1:6" ht="18" customHeight="1">
      <c r="A108" s="13">
        <v>3</v>
      </c>
      <c r="B108" s="14" t="s">
        <v>16</v>
      </c>
      <c r="C108" s="17">
        <v>357808</v>
      </c>
      <c r="D108" s="26">
        <f t="shared" si="4"/>
        <v>357808</v>
      </c>
      <c r="E108" s="31"/>
      <c r="F108" s="31"/>
    </row>
    <row r="109" spans="1:6" ht="18" customHeight="1">
      <c r="A109" s="13">
        <v>4</v>
      </c>
      <c r="B109" s="14" t="s">
        <v>17</v>
      </c>
      <c r="C109" s="17">
        <v>178904</v>
      </c>
      <c r="D109" s="26">
        <f t="shared" si="4"/>
        <v>178904</v>
      </c>
      <c r="E109" s="31"/>
      <c r="F109" s="31"/>
    </row>
    <row r="110" spans="1:6" ht="18" customHeight="1">
      <c r="A110" s="15">
        <v>6400</v>
      </c>
      <c r="B110" s="15" t="s">
        <v>62</v>
      </c>
      <c r="C110" s="19">
        <f>SUM(C111:C111)</f>
        <v>20893150</v>
      </c>
      <c r="D110" s="27">
        <f t="shared" si="4"/>
        <v>20893150</v>
      </c>
      <c r="E110" s="7"/>
      <c r="F110" s="7"/>
    </row>
    <row r="111" spans="1:6" ht="18" customHeight="1">
      <c r="A111" s="13">
        <v>49</v>
      </c>
      <c r="B111" s="14" t="s">
        <v>63</v>
      </c>
      <c r="C111" s="20">
        <v>20893150</v>
      </c>
      <c r="D111" s="26">
        <f t="shared" si="4"/>
        <v>20893150</v>
      </c>
      <c r="E111" s="31"/>
      <c r="F111" s="31"/>
    </row>
    <row r="112" spans="1:6" ht="18" customHeight="1" hidden="1">
      <c r="A112" s="15">
        <v>6550</v>
      </c>
      <c r="B112" s="22" t="s">
        <v>24</v>
      </c>
      <c r="C112" s="19">
        <f>SUM(C113)</f>
        <v>0</v>
      </c>
      <c r="D112" s="19">
        <f>SUM(D113)</f>
        <v>0</v>
      </c>
      <c r="E112" s="7"/>
      <c r="F112" s="7"/>
    </row>
    <row r="113" spans="1:6" ht="18" customHeight="1" hidden="1">
      <c r="A113" s="13">
        <v>52</v>
      </c>
      <c r="B113" s="14" t="s">
        <v>64</v>
      </c>
      <c r="C113" s="20"/>
      <c r="D113" s="26">
        <f>C113</f>
        <v>0</v>
      </c>
      <c r="E113" s="31"/>
      <c r="F113" s="31"/>
    </row>
    <row r="114" spans="1:6" ht="16.5" customHeight="1">
      <c r="A114" s="15">
        <v>6750</v>
      </c>
      <c r="B114" s="15" t="s">
        <v>37</v>
      </c>
      <c r="C114" s="39">
        <f>SUM(C115:C116)</f>
        <v>17890400</v>
      </c>
      <c r="D114" s="39">
        <f>SUM(D115:D116)</f>
        <v>17890400</v>
      </c>
      <c r="E114" s="7"/>
      <c r="F114" s="7"/>
    </row>
    <row r="115" spans="1:6" ht="18" customHeight="1">
      <c r="A115" s="13">
        <v>57</v>
      </c>
      <c r="B115" s="14" t="s">
        <v>101</v>
      </c>
      <c r="C115" s="40">
        <v>17890400</v>
      </c>
      <c r="D115" s="26">
        <f>C115</f>
        <v>17890400</v>
      </c>
      <c r="E115" s="7"/>
      <c r="F115" s="7"/>
    </row>
    <row r="116" spans="1:6" ht="15.75" customHeight="1" hidden="1">
      <c r="A116" s="13">
        <v>58</v>
      </c>
      <c r="B116" s="14" t="s">
        <v>65</v>
      </c>
      <c r="C116" s="23"/>
      <c r="D116" s="26">
        <f>C116</f>
        <v>0</v>
      </c>
      <c r="E116" s="31"/>
      <c r="F116" s="31"/>
    </row>
    <row r="117" spans="1:6" ht="16.5" customHeight="1" hidden="1">
      <c r="A117" s="13">
        <v>6900</v>
      </c>
      <c r="B117" s="15" t="s">
        <v>42</v>
      </c>
      <c r="C117" s="19">
        <f>SUM(C118)</f>
        <v>0</v>
      </c>
      <c r="D117" s="19">
        <f>SUM(D118)</f>
        <v>0</v>
      </c>
      <c r="E117" s="31"/>
      <c r="F117" s="31"/>
    </row>
    <row r="118" spans="1:6" ht="18" customHeight="1" hidden="1">
      <c r="A118" s="13">
        <v>7</v>
      </c>
      <c r="B118" s="14" t="s">
        <v>43</v>
      </c>
      <c r="C118" s="20"/>
      <c r="D118" s="26">
        <f>C118</f>
        <v>0</v>
      </c>
      <c r="E118" s="31"/>
      <c r="F118" s="31"/>
    </row>
    <row r="119" spans="1:6" ht="18" customHeight="1" hidden="1">
      <c r="A119" s="15">
        <v>7000</v>
      </c>
      <c r="B119" s="22" t="s">
        <v>66</v>
      </c>
      <c r="C119" s="19">
        <f>C120</f>
        <v>0</v>
      </c>
      <c r="D119" s="19">
        <f>D120</f>
        <v>0</v>
      </c>
      <c r="E119" s="7"/>
      <c r="F119" s="7"/>
    </row>
    <row r="120" spans="1:6" ht="18" customHeight="1" hidden="1">
      <c r="A120" s="13">
        <v>4</v>
      </c>
      <c r="B120" s="14" t="s">
        <v>50</v>
      </c>
      <c r="C120" s="20"/>
      <c r="D120" s="26">
        <f>C120</f>
        <v>0</v>
      </c>
      <c r="E120" s="31"/>
      <c r="F120" s="31"/>
    </row>
    <row r="121" spans="1:6" ht="18" customHeight="1" hidden="1">
      <c r="A121" s="15">
        <v>7750</v>
      </c>
      <c r="B121" s="15" t="s">
        <v>52</v>
      </c>
      <c r="C121" s="19">
        <f>SUM(C122:C124)</f>
        <v>0</v>
      </c>
      <c r="D121" s="19">
        <f>SUM(D122:D124)</f>
        <v>0</v>
      </c>
      <c r="E121" s="31"/>
      <c r="F121" s="31"/>
    </row>
    <row r="122" spans="1:6" ht="18" customHeight="1" hidden="1">
      <c r="A122" s="13">
        <v>57</v>
      </c>
      <c r="B122" s="14" t="s">
        <v>99</v>
      </c>
      <c r="C122" s="20"/>
      <c r="D122" s="26">
        <f aca="true" t="shared" si="5" ref="D122:D127">C122</f>
        <v>0</v>
      </c>
      <c r="E122" s="31"/>
      <c r="F122" s="31"/>
    </row>
    <row r="123" spans="1:6" ht="18" customHeight="1" hidden="1">
      <c r="A123" s="13">
        <v>58</v>
      </c>
      <c r="B123" s="14" t="s">
        <v>67</v>
      </c>
      <c r="C123" s="20"/>
      <c r="D123" s="26">
        <f t="shared" si="5"/>
        <v>0</v>
      </c>
      <c r="E123" s="31"/>
      <c r="F123" s="31"/>
    </row>
    <row r="124" spans="1:6" ht="18" customHeight="1" hidden="1">
      <c r="A124" s="13">
        <v>99</v>
      </c>
      <c r="B124" s="14" t="s">
        <v>68</v>
      </c>
      <c r="C124" s="20"/>
      <c r="D124" s="26">
        <f t="shared" si="5"/>
        <v>0</v>
      </c>
      <c r="E124" s="31"/>
      <c r="F124" s="31"/>
    </row>
    <row r="125" spans="1:6" ht="18" customHeight="1" hidden="1">
      <c r="A125" s="24"/>
      <c r="B125" s="95" t="s">
        <v>69</v>
      </c>
      <c r="C125" s="96"/>
      <c r="D125" s="26">
        <f t="shared" si="5"/>
        <v>0</v>
      </c>
      <c r="E125" s="31"/>
      <c r="F125" s="31"/>
    </row>
    <row r="126" spans="1:6" ht="18" customHeight="1" hidden="1">
      <c r="A126" s="15">
        <v>6950</v>
      </c>
      <c r="B126" s="21" t="s">
        <v>70</v>
      </c>
      <c r="C126" s="19">
        <f>SUM(C127:C127)</f>
        <v>0</v>
      </c>
      <c r="D126" s="26">
        <f t="shared" si="5"/>
        <v>0</v>
      </c>
      <c r="E126" s="7"/>
      <c r="F126" s="7"/>
    </row>
    <row r="127" spans="1:6" ht="18" customHeight="1" hidden="1">
      <c r="A127" s="13">
        <v>6956</v>
      </c>
      <c r="B127" s="41" t="s">
        <v>100</v>
      </c>
      <c r="C127" s="20"/>
      <c r="D127" s="26">
        <f t="shared" si="5"/>
        <v>0</v>
      </c>
      <c r="E127" s="7"/>
      <c r="F127" s="7"/>
    </row>
    <row r="128" spans="1:6" ht="17.25" customHeight="1">
      <c r="A128" s="13"/>
      <c r="B128" s="15" t="s">
        <v>59</v>
      </c>
      <c r="C128" s="25">
        <f>C14+C80+C100+C126</f>
        <v>685798306</v>
      </c>
      <c r="D128" s="25">
        <f>D14+D80+D100+D126</f>
        <v>685798306</v>
      </c>
      <c r="E128" s="31"/>
      <c r="F128" s="31"/>
    </row>
    <row r="129" spans="1:6" ht="17.25" customHeight="1" hidden="1">
      <c r="A129" s="32">
        <v>4</v>
      </c>
      <c r="B129" s="9" t="s">
        <v>71</v>
      </c>
      <c r="C129" s="25"/>
      <c r="D129" s="25"/>
      <c r="E129" s="31"/>
      <c r="F129" s="31"/>
    </row>
    <row r="130" spans="1:6" ht="17.25" customHeight="1" hidden="1">
      <c r="A130" s="6" t="s">
        <v>72</v>
      </c>
      <c r="B130" s="10" t="s">
        <v>73</v>
      </c>
      <c r="C130" s="11">
        <f>SUM(C131:C137)</f>
        <v>0</v>
      </c>
      <c r="D130" s="11">
        <f>SUM(D131:D137)</f>
        <v>0</v>
      </c>
      <c r="E130" s="31"/>
      <c r="F130" s="31"/>
    </row>
    <row r="131" spans="1:6" s="49" customFormat="1" ht="18" customHeight="1" hidden="1">
      <c r="A131" s="45">
        <v>1</v>
      </c>
      <c r="B131" s="44" t="s">
        <v>89</v>
      </c>
      <c r="C131" s="46"/>
      <c r="D131" s="47">
        <f>C131</f>
        <v>0</v>
      </c>
      <c r="E131" s="48"/>
      <c r="F131" s="48"/>
    </row>
    <row r="132" spans="1:6" s="49" customFormat="1" ht="18" customHeight="1" hidden="1">
      <c r="A132" s="50">
        <v>2</v>
      </c>
      <c r="B132" s="51" t="s">
        <v>76</v>
      </c>
      <c r="C132" s="52"/>
      <c r="D132" s="53">
        <f aca="true" t="shared" si="6" ref="D132:D137">C132</f>
        <v>0</v>
      </c>
      <c r="E132" s="51"/>
      <c r="F132" s="51"/>
    </row>
    <row r="133" spans="1:6" s="49" customFormat="1" ht="18" customHeight="1" hidden="1">
      <c r="A133" s="50">
        <v>3</v>
      </c>
      <c r="B133" s="51" t="s">
        <v>114</v>
      </c>
      <c r="C133" s="52"/>
      <c r="D133" s="53"/>
      <c r="E133" s="51"/>
      <c r="F133" s="51"/>
    </row>
    <row r="134" spans="1:6" s="49" customFormat="1" ht="18" customHeight="1" hidden="1">
      <c r="A134" s="50">
        <v>4</v>
      </c>
      <c r="B134" s="51" t="s">
        <v>82</v>
      </c>
      <c r="C134" s="52"/>
      <c r="D134" s="53">
        <f t="shared" si="6"/>
        <v>0</v>
      </c>
      <c r="E134" s="51"/>
      <c r="F134" s="51"/>
    </row>
    <row r="135" spans="1:6" s="49" customFormat="1" ht="18" customHeight="1" hidden="1">
      <c r="A135" s="50">
        <v>5</v>
      </c>
      <c r="B135" s="51" t="s">
        <v>115</v>
      </c>
      <c r="C135" s="52"/>
      <c r="D135" s="53">
        <f t="shared" si="6"/>
        <v>0</v>
      </c>
      <c r="E135" s="51"/>
      <c r="F135" s="51"/>
    </row>
    <row r="136" spans="1:6" s="49" customFormat="1" ht="18" customHeight="1" hidden="1">
      <c r="A136" s="50">
        <v>6</v>
      </c>
      <c r="B136" s="51" t="s">
        <v>116</v>
      </c>
      <c r="C136" s="52"/>
      <c r="D136" s="53"/>
      <c r="E136" s="51"/>
      <c r="F136" s="51"/>
    </row>
    <row r="137" spans="1:6" s="49" customFormat="1" ht="14.25" customHeight="1" hidden="1">
      <c r="A137" s="50">
        <v>7</v>
      </c>
      <c r="B137" s="42" t="s">
        <v>91</v>
      </c>
      <c r="C137" s="52"/>
      <c r="D137" s="47">
        <f t="shared" si="6"/>
        <v>0</v>
      </c>
      <c r="E137" s="48"/>
      <c r="F137" s="48"/>
    </row>
    <row r="138" spans="1:6" s="49" customFormat="1" ht="17.25" customHeight="1" hidden="1">
      <c r="A138" s="54" t="s">
        <v>74</v>
      </c>
      <c r="B138" s="55" t="s">
        <v>75</v>
      </c>
      <c r="C138" s="29">
        <f>SUM(C139:C145)</f>
        <v>0</v>
      </c>
      <c r="D138" s="29">
        <f>SUM(D139:D145)</f>
        <v>0</v>
      </c>
      <c r="E138" s="48"/>
      <c r="F138" s="48"/>
    </row>
    <row r="139" spans="1:6" s="49" customFormat="1" ht="18" customHeight="1" hidden="1">
      <c r="A139" s="45">
        <v>1</v>
      </c>
      <c r="B139" s="44" t="s">
        <v>89</v>
      </c>
      <c r="C139" s="47"/>
      <c r="D139" s="47">
        <f>C139</f>
        <v>0</v>
      </c>
      <c r="E139" s="48"/>
      <c r="F139" s="48"/>
    </row>
    <row r="140" spans="1:6" s="49" customFormat="1" ht="18" customHeight="1" hidden="1">
      <c r="A140" s="50">
        <v>2</v>
      </c>
      <c r="B140" s="51" t="s">
        <v>76</v>
      </c>
      <c r="C140" s="47"/>
      <c r="D140" s="47">
        <f aca="true" t="shared" si="7" ref="D140:D145">C140</f>
        <v>0</v>
      </c>
      <c r="E140" s="48"/>
      <c r="F140" s="48"/>
    </row>
    <row r="141" spans="1:6" s="49" customFormat="1" ht="18" customHeight="1" hidden="1">
      <c r="A141" s="50">
        <v>3</v>
      </c>
      <c r="B141" s="51" t="s">
        <v>114</v>
      </c>
      <c r="C141" s="47"/>
      <c r="D141" s="47"/>
      <c r="E141" s="48"/>
      <c r="F141" s="48"/>
    </row>
    <row r="142" spans="1:6" s="49" customFormat="1" ht="18" customHeight="1" hidden="1">
      <c r="A142" s="50">
        <v>4</v>
      </c>
      <c r="B142" s="51" t="s">
        <v>82</v>
      </c>
      <c r="C142" s="47"/>
      <c r="D142" s="47">
        <f t="shared" si="7"/>
        <v>0</v>
      </c>
      <c r="E142" s="48"/>
      <c r="F142" s="48"/>
    </row>
    <row r="143" spans="1:6" s="49" customFormat="1" ht="18" customHeight="1" hidden="1">
      <c r="A143" s="50">
        <v>5</v>
      </c>
      <c r="B143" s="51" t="s">
        <v>115</v>
      </c>
      <c r="C143" s="47"/>
      <c r="D143" s="47">
        <f t="shared" si="7"/>
        <v>0</v>
      </c>
      <c r="E143" s="48"/>
      <c r="F143" s="48"/>
    </row>
    <row r="144" spans="1:6" s="49" customFormat="1" ht="18" customHeight="1" hidden="1">
      <c r="A144" s="50">
        <v>6</v>
      </c>
      <c r="B144" s="51" t="s">
        <v>116</v>
      </c>
      <c r="C144" s="47"/>
      <c r="D144" s="47"/>
      <c r="E144" s="48"/>
      <c r="F144" s="48"/>
    </row>
    <row r="145" spans="1:6" s="49" customFormat="1" ht="15.75" customHeight="1" hidden="1">
      <c r="A145" s="50">
        <v>7</v>
      </c>
      <c r="B145" s="42" t="s">
        <v>91</v>
      </c>
      <c r="C145" s="47"/>
      <c r="D145" s="47">
        <f t="shared" si="7"/>
        <v>0</v>
      </c>
      <c r="E145" s="48"/>
      <c r="F145" s="48"/>
    </row>
    <row r="146" spans="1:6" s="49" customFormat="1" ht="18" customHeight="1" hidden="1">
      <c r="A146" s="56" t="s">
        <v>77</v>
      </c>
      <c r="B146" s="57" t="s">
        <v>78</v>
      </c>
      <c r="C146" s="28">
        <f>SUM(C147:C153)</f>
        <v>0</v>
      </c>
      <c r="D146" s="28">
        <f>SUM(D147:D153)</f>
        <v>0</v>
      </c>
      <c r="E146" s="48"/>
      <c r="F146" s="48"/>
    </row>
    <row r="147" spans="1:6" s="49" customFormat="1" ht="18" customHeight="1" hidden="1">
      <c r="A147" s="45">
        <v>1</v>
      </c>
      <c r="B147" s="44" t="s">
        <v>89</v>
      </c>
      <c r="C147" s="47"/>
      <c r="D147" s="47">
        <f>C147</f>
        <v>0</v>
      </c>
      <c r="E147" s="48"/>
      <c r="F147" s="48"/>
    </row>
    <row r="148" spans="1:6" s="49" customFormat="1" ht="18" customHeight="1" hidden="1">
      <c r="A148" s="50">
        <v>2</v>
      </c>
      <c r="B148" s="51" t="s">
        <v>76</v>
      </c>
      <c r="C148" s="47"/>
      <c r="D148" s="47">
        <f aca="true" t="shared" si="8" ref="D148:D153">C148</f>
        <v>0</v>
      </c>
      <c r="E148" s="48"/>
      <c r="F148" s="48"/>
    </row>
    <row r="149" spans="1:6" s="49" customFormat="1" ht="18" customHeight="1" hidden="1">
      <c r="A149" s="50">
        <v>3</v>
      </c>
      <c r="B149" s="51" t="s">
        <v>114</v>
      </c>
      <c r="C149" s="47"/>
      <c r="D149" s="47"/>
      <c r="E149" s="48"/>
      <c r="F149" s="48"/>
    </row>
    <row r="150" spans="1:6" s="49" customFormat="1" ht="18" customHeight="1" hidden="1">
      <c r="A150" s="50">
        <v>4</v>
      </c>
      <c r="B150" s="51" t="s">
        <v>82</v>
      </c>
      <c r="C150" s="47"/>
      <c r="D150" s="47">
        <f t="shared" si="8"/>
        <v>0</v>
      </c>
      <c r="E150" s="48"/>
      <c r="F150" s="48"/>
    </row>
    <row r="151" spans="1:6" s="49" customFormat="1" ht="14.25" customHeight="1" hidden="1">
      <c r="A151" s="50">
        <v>5</v>
      </c>
      <c r="B151" s="51" t="s">
        <v>115</v>
      </c>
      <c r="C151" s="47"/>
      <c r="D151" s="47">
        <f t="shared" si="8"/>
        <v>0</v>
      </c>
      <c r="E151" s="48"/>
      <c r="F151" s="48"/>
    </row>
    <row r="152" spans="1:6" s="49" customFormat="1" ht="14.25" customHeight="1" hidden="1">
      <c r="A152" s="50">
        <v>6</v>
      </c>
      <c r="B152" s="51" t="s">
        <v>116</v>
      </c>
      <c r="C152" s="47"/>
      <c r="D152" s="47"/>
      <c r="E152" s="48"/>
      <c r="F152" s="48"/>
    </row>
    <row r="153" spans="1:6" s="49" customFormat="1" ht="18" customHeight="1" hidden="1">
      <c r="A153" s="50">
        <v>7</v>
      </c>
      <c r="B153" s="42" t="s">
        <v>91</v>
      </c>
      <c r="C153" s="47"/>
      <c r="D153" s="47">
        <f t="shared" si="8"/>
        <v>0</v>
      </c>
      <c r="E153" s="48"/>
      <c r="F153" s="48"/>
    </row>
    <row r="154" spans="1:7" s="49" customFormat="1" ht="18" customHeight="1" hidden="1">
      <c r="A154" s="56" t="s">
        <v>79</v>
      </c>
      <c r="B154" s="37" t="s">
        <v>80</v>
      </c>
      <c r="C154" s="28">
        <f>SUM(C155:C161)</f>
        <v>0</v>
      </c>
      <c r="D154" s="28">
        <f>SUM(D155:D161)</f>
        <v>0</v>
      </c>
      <c r="E154" s="48"/>
      <c r="F154" s="48"/>
      <c r="G154" s="58"/>
    </row>
    <row r="155" spans="1:7" s="49" customFormat="1" ht="18" customHeight="1" hidden="1">
      <c r="A155" s="45">
        <v>1</v>
      </c>
      <c r="B155" s="44" t="s">
        <v>89</v>
      </c>
      <c r="C155" s="47">
        <f>C131+C139-C147</f>
        <v>0</v>
      </c>
      <c r="D155" s="47">
        <f>D131+D139-D147</f>
        <v>0</v>
      </c>
      <c r="E155" s="48"/>
      <c r="F155" s="48"/>
      <c r="G155" s="46"/>
    </row>
    <row r="156" spans="1:7" s="49" customFormat="1" ht="18" customHeight="1" hidden="1">
      <c r="A156" s="50">
        <v>2</v>
      </c>
      <c r="B156" s="51" t="s">
        <v>76</v>
      </c>
      <c r="C156" s="47">
        <f>C132+C140-C148</f>
        <v>0</v>
      </c>
      <c r="D156" s="47">
        <f>D132+D140-D148</f>
        <v>0</v>
      </c>
      <c r="E156" s="48"/>
      <c r="F156" s="48"/>
      <c r="G156" s="46"/>
    </row>
    <row r="157" spans="1:7" s="49" customFormat="1" ht="18" customHeight="1" hidden="1">
      <c r="A157" s="50">
        <v>3</v>
      </c>
      <c r="B157" s="51" t="s">
        <v>114</v>
      </c>
      <c r="C157" s="47"/>
      <c r="D157" s="47"/>
      <c r="E157" s="48"/>
      <c r="F157" s="48"/>
      <c r="G157" s="46"/>
    </row>
    <row r="158" spans="1:7" s="49" customFormat="1" ht="18" customHeight="1" hidden="1">
      <c r="A158" s="50">
        <v>4</v>
      </c>
      <c r="B158" s="51" t="s">
        <v>82</v>
      </c>
      <c r="C158" s="47">
        <f>C134+C142-C150</f>
        <v>0</v>
      </c>
      <c r="D158" s="47">
        <f>D134+D142-D150</f>
        <v>0</v>
      </c>
      <c r="E158" s="48"/>
      <c r="F158" s="48"/>
      <c r="G158" s="46"/>
    </row>
    <row r="159" spans="1:7" s="49" customFormat="1" ht="18" customHeight="1" hidden="1">
      <c r="A159" s="50">
        <v>5</v>
      </c>
      <c r="B159" s="51" t="s">
        <v>115</v>
      </c>
      <c r="C159" s="47">
        <f>C135+C143-C151</f>
        <v>0</v>
      </c>
      <c r="D159" s="47">
        <f>D135+D143-D151</f>
        <v>0</v>
      </c>
      <c r="E159" s="48"/>
      <c r="F159" s="48"/>
      <c r="G159" s="46"/>
    </row>
    <row r="160" spans="1:7" s="49" customFormat="1" ht="18" customHeight="1" hidden="1">
      <c r="A160" s="50">
        <v>6</v>
      </c>
      <c r="B160" s="51" t="s">
        <v>116</v>
      </c>
      <c r="C160" s="47"/>
      <c r="D160" s="47"/>
      <c r="E160" s="48"/>
      <c r="F160" s="48"/>
      <c r="G160" s="46"/>
    </row>
    <row r="161" spans="1:7" s="49" customFormat="1" ht="18" customHeight="1" hidden="1">
      <c r="A161" s="50">
        <v>7</v>
      </c>
      <c r="B161" s="42" t="s">
        <v>91</v>
      </c>
      <c r="C161" s="47">
        <f>C137+C145-C153</f>
        <v>0</v>
      </c>
      <c r="D161" s="47">
        <f>D137+D145-D153</f>
        <v>0</v>
      </c>
      <c r="E161" s="48"/>
      <c r="F161" s="48"/>
      <c r="G161" s="46"/>
    </row>
    <row r="162" spans="4:6" s="59" customFormat="1" ht="18.75">
      <c r="D162" s="86" t="s">
        <v>118</v>
      </c>
      <c r="E162" s="86"/>
      <c r="F162" s="86"/>
    </row>
    <row r="163" spans="2:6" s="59" customFormat="1" ht="18.75">
      <c r="B163" s="59" t="s">
        <v>117</v>
      </c>
      <c r="E163" s="60" t="s">
        <v>81</v>
      </c>
      <c r="F163" s="60"/>
    </row>
    <row r="164" ht="15.75">
      <c r="B164" s="2"/>
    </row>
    <row r="217" spans="1:6" ht="12.75">
      <c r="A217" s="97" t="s">
        <v>106</v>
      </c>
      <c r="B217" s="97"/>
      <c r="C217" s="97"/>
      <c r="D217" s="97"/>
      <c r="E217" s="97"/>
      <c r="F217" s="97"/>
    </row>
    <row r="218" spans="1:6" ht="12.75">
      <c r="A218" s="61"/>
      <c r="B218" s="61"/>
      <c r="C218" s="61"/>
      <c r="D218" s="61"/>
      <c r="E218" s="61"/>
      <c r="F218" s="61"/>
    </row>
    <row r="219" spans="1:6" ht="15.75">
      <c r="A219" s="62" t="s">
        <v>112</v>
      </c>
      <c r="B219" s="62"/>
      <c r="C219" s="62"/>
      <c r="D219" s="63"/>
      <c r="E219" s="49"/>
      <c r="F219" s="49"/>
    </row>
    <row r="220" spans="1:6" ht="15.75">
      <c r="A220" s="62" t="s">
        <v>0</v>
      </c>
      <c r="B220" s="62"/>
      <c r="C220" s="62"/>
      <c r="D220" s="63"/>
      <c r="E220" s="49"/>
      <c r="F220" s="49"/>
    </row>
    <row r="221" spans="1:6" ht="12.75">
      <c r="A221" s="63"/>
      <c r="B221" s="49"/>
      <c r="C221" s="49"/>
      <c r="D221" s="49"/>
      <c r="E221" s="49"/>
      <c r="F221" s="49"/>
    </row>
    <row r="222" spans="1:6" ht="18.75">
      <c r="A222" s="98" t="s">
        <v>1</v>
      </c>
      <c r="B222" s="98"/>
      <c r="C222" s="98"/>
      <c r="D222" s="98"/>
      <c r="E222" s="98"/>
      <c r="F222" s="98"/>
    </row>
    <row r="223" spans="1:6" ht="18.75">
      <c r="A223" s="98" t="s">
        <v>119</v>
      </c>
      <c r="B223" s="98"/>
      <c r="C223" s="98"/>
      <c r="D223" s="98"/>
      <c r="E223" s="98"/>
      <c r="F223" s="98"/>
    </row>
    <row r="224" spans="1:6" ht="12.75">
      <c r="A224" s="85" t="s">
        <v>111</v>
      </c>
      <c r="B224" s="85"/>
      <c r="C224" s="85"/>
      <c r="D224" s="85"/>
      <c r="E224" s="85"/>
      <c r="F224" s="85"/>
    </row>
    <row r="225" spans="1:6" ht="15.75">
      <c r="A225" s="63"/>
      <c r="B225" s="62"/>
      <c r="C225" s="62"/>
      <c r="D225" s="64" t="s">
        <v>174</v>
      </c>
      <c r="E225" s="49"/>
      <c r="F225" s="49"/>
    </row>
    <row r="226" spans="1:6" ht="12.75">
      <c r="A226" s="87" t="s">
        <v>2</v>
      </c>
      <c r="B226" s="89" t="s">
        <v>3</v>
      </c>
      <c r="C226" s="91" t="s">
        <v>107</v>
      </c>
      <c r="D226" s="91" t="s">
        <v>108</v>
      </c>
      <c r="E226" s="93" t="s">
        <v>109</v>
      </c>
      <c r="F226" s="93" t="s">
        <v>121</v>
      </c>
    </row>
    <row r="227" spans="1:6" ht="12.75">
      <c r="A227" s="88"/>
      <c r="B227" s="90"/>
      <c r="C227" s="92"/>
      <c r="D227" s="92"/>
      <c r="E227" s="93"/>
      <c r="F227" s="93"/>
    </row>
    <row r="228" spans="1:6" ht="15.75">
      <c r="A228" s="65" t="s">
        <v>4</v>
      </c>
      <c r="B228" s="57" t="s">
        <v>5</v>
      </c>
      <c r="C228" s="35"/>
      <c r="D228" s="48"/>
      <c r="E228" s="66"/>
      <c r="F228" s="66"/>
    </row>
    <row r="229" spans="1:6" ht="15.75">
      <c r="A229" s="67">
        <v>3</v>
      </c>
      <c r="B229" s="57" t="s">
        <v>6</v>
      </c>
      <c r="C229" s="35"/>
      <c r="D229" s="48"/>
      <c r="E229" s="48"/>
      <c r="F229" s="48"/>
    </row>
    <row r="230" spans="1:6" ht="15.75">
      <c r="A230" s="67">
        <v>3.1</v>
      </c>
      <c r="B230" s="57" t="s">
        <v>7</v>
      </c>
      <c r="C230" s="68">
        <f>C231+C236+C241+C243+C248+C251+C254+C258+C263+C268+C273+C277+C281+C283+C234+C288</f>
        <v>1247495895</v>
      </c>
      <c r="D230" s="68">
        <f>D231+D236+D241+D243+D248+D251+D254+D258+D263+D268+D273+D277+D281+D283+D234+D288</f>
        <v>1247495895</v>
      </c>
      <c r="E230" s="48"/>
      <c r="F230" s="48"/>
    </row>
    <row r="231" spans="1:6" ht="15.75">
      <c r="A231" s="65">
        <v>6000</v>
      </c>
      <c r="B231" s="35" t="s">
        <v>94</v>
      </c>
      <c r="C231" s="69">
        <f>SUM(C232:C233)</f>
        <v>510987977</v>
      </c>
      <c r="D231" s="69">
        <f>SUM(D232:D233)</f>
        <v>510987977</v>
      </c>
      <c r="E231" s="48"/>
      <c r="F231" s="48"/>
    </row>
    <row r="232" spans="1:6" ht="15.75">
      <c r="A232" s="70">
        <v>6001</v>
      </c>
      <c r="B232" s="18" t="s">
        <v>123</v>
      </c>
      <c r="C232" s="71">
        <v>262504419</v>
      </c>
      <c r="D232" s="72">
        <f>C232</f>
        <v>262504419</v>
      </c>
      <c r="E232" s="48"/>
      <c r="F232" s="48"/>
    </row>
    <row r="233" spans="1:6" ht="15.75">
      <c r="A233" s="70">
        <v>6003</v>
      </c>
      <c r="B233" s="18" t="s">
        <v>103</v>
      </c>
      <c r="C233" s="71">
        <v>248483558</v>
      </c>
      <c r="D233" s="72">
        <f>C233</f>
        <v>248483558</v>
      </c>
      <c r="E233" s="48"/>
      <c r="F233" s="48"/>
    </row>
    <row r="234" spans="1:6" ht="15.75">
      <c r="A234" s="35">
        <v>6050</v>
      </c>
      <c r="B234" s="35" t="s">
        <v>96</v>
      </c>
      <c r="C234" s="73">
        <f>SUM(C235)</f>
        <v>17430600</v>
      </c>
      <c r="D234" s="74">
        <f>C234</f>
        <v>17430600</v>
      </c>
      <c r="E234" s="48"/>
      <c r="F234" s="48"/>
    </row>
    <row r="235" spans="1:6" ht="15.75">
      <c r="A235" s="70">
        <v>6051</v>
      </c>
      <c r="B235" s="18" t="s">
        <v>96</v>
      </c>
      <c r="C235" s="71">
        <v>17430600</v>
      </c>
      <c r="D235" s="72">
        <f>C235</f>
        <v>17430600</v>
      </c>
      <c r="E235" s="48"/>
      <c r="F235" s="48"/>
    </row>
    <row r="236" spans="1:6" ht="15.75">
      <c r="A236" s="35">
        <v>6100</v>
      </c>
      <c r="B236" s="35" t="s">
        <v>124</v>
      </c>
      <c r="C236" s="73">
        <f>SUM(C237:C240)</f>
        <v>230116404</v>
      </c>
      <c r="D236" s="74">
        <f aca="true" t="shared" si="9" ref="D236:D280">C236</f>
        <v>230116404</v>
      </c>
      <c r="E236" s="48"/>
      <c r="F236" s="48"/>
    </row>
    <row r="237" spans="1:6" ht="15.75">
      <c r="A237" s="70">
        <v>6101</v>
      </c>
      <c r="B237" s="18" t="s">
        <v>125</v>
      </c>
      <c r="C237" s="71">
        <v>12093000</v>
      </c>
      <c r="D237" s="72">
        <f t="shared" si="9"/>
        <v>12093000</v>
      </c>
      <c r="E237" s="48"/>
      <c r="F237" s="48"/>
    </row>
    <row r="238" spans="1:6" ht="15.75">
      <c r="A238" s="70">
        <v>6112</v>
      </c>
      <c r="B238" s="18" t="s">
        <v>126</v>
      </c>
      <c r="C238" s="71">
        <v>137079743</v>
      </c>
      <c r="D238" s="72">
        <f t="shared" si="9"/>
        <v>137079743</v>
      </c>
      <c r="E238" s="48"/>
      <c r="F238" s="48"/>
    </row>
    <row r="239" spans="1:6" ht="15.75">
      <c r="A239" s="70">
        <v>6113</v>
      </c>
      <c r="B239" s="18" t="s">
        <v>127</v>
      </c>
      <c r="C239" s="71">
        <v>1251000</v>
      </c>
      <c r="D239" s="72">
        <f t="shared" si="9"/>
        <v>1251000</v>
      </c>
      <c r="E239" s="48"/>
      <c r="F239" s="48"/>
    </row>
    <row r="240" spans="1:6" ht="15.75">
      <c r="A240" s="70">
        <v>6115</v>
      </c>
      <c r="B240" s="18" t="s">
        <v>128</v>
      </c>
      <c r="C240" s="71">
        <v>79692661</v>
      </c>
      <c r="D240" s="72">
        <f t="shared" si="9"/>
        <v>79692661</v>
      </c>
      <c r="E240" s="48"/>
      <c r="F240" s="48"/>
    </row>
    <row r="241" spans="1:6" s="1" customFormat="1" ht="15.75">
      <c r="A241" s="35">
        <v>6250</v>
      </c>
      <c r="B241" s="75" t="s">
        <v>113</v>
      </c>
      <c r="C241" s="73">
        <f>C242</f>
        <v>4000000</v>
      </c>
      <c r="D241" s="74">
        <f>D242</f>
        <v>4000000</v>
      </c>
      <c r="E241" s="67"/>
      <c r="F241" s="67"/>
    </row>
    <row r="242" spans="1:6" ht="15.75">
      <c r="A242" s="70">
        <v>6299</v>
      </c>
      <c r="B242" s="18" t="s">
        <v>130</v>
      </c>
      <c r="C242" s="71">
        <v>4000000</v>
      </c>
      <c r="D242" s="72">
        <f>C242</f>
        <v>4000000</v>
      </c>
      <c r="E242" s="48"/>
      <c r="F242" s="48"/>
    </row>
    <row r="243" spans="1:6" ht="15.75">
      <c r="A243" s="35">
        <v>6300</v>
      </c>
      <c r="B243" s="35" t="s">
        <v>129</v>
      </c>
      <c r="C243" s="73">
        <f>SUM(C244:C247)</f>
        <v>143645818</v>
      </c>
      <c r="D243" s="74">
        <f t="shared" si="9"/>
        <v>143645818</v>
      </c>
      <c r="E243" s="48"/>
      <c r="F243" s="48"/>
    </row>
    <row r="244" spans="1:6" ht="15.75">
      <c r="A244" s="70">
        <v>6301</v>
      </c>
      <c r="B244" s="18" t="s">
        <v>87</v>
      </c>
      <c r="C244" s="71">
        <v>107163501</v>
      </c>
      <c r="D244" s="72">
        <f t="shared" si="9"/>
        <v>107163501</v>
      </c>
      <c r="E244" s="48"/>
      <c r="F244" s="48"/>
    </row>
    <row r="245" spans="1:6" ht="15.75">
      <c r="A245" s="70">
        <v>6302</v>
      </c>
      <c r="B245" s="18" t="s">
        <v>15</v>
      </c>
      <c r="C245" s="71">
        <v>18370887</v>
      </c>
      <c r="D245" s="72">
        <f t="shared" si="9"/>
        <v>18370887</v>
      </c>
      <c r="E245" s="48"/>
      <c r="F245" s="48"/>
    </row>
    <row r="246" spans="1:6" ht="15.75">
      <c r="A246" s="70">
        <v>6303</v>
      </c>
      <c r="B246" s="18" t="s">
        <v>120</v>
      </c>
      <c r="C246" s="71">
        <v>12247257</v>
      </c>
      <c r="D246" s="72">
        <f t="shared" si="9"/>
        <v>12247257</v>
      </c>
      <c r="E246" s="48"/>
      <c r="F246" s="48"/>
    </row>
    <row r="247" spans="1:6" ht="15.75">
      <c r="A247" s="70">
        <v>6304</v>
      </c>
      <c r="B247" s="18" t="s">
        <v>17</v>
      </c>
      <c r="C247" s="71">
        <v>5864173</v>
      </c>
      <c r="D247" s="72">
        <f t="shared" si="9"/>
        <v>5864173</v>
      </c>
      <c r="E247" s="48"/>
      <c r="F247" s="48"/>
    </row>
    <row r="248" spans="1:6" ht="15.75">
      <c r="A248" s="35">
        <v>6400</v>
      </c>
      <c r="B248" s="35" t="s">
        <v>131</v>
      </c>
      <c r="C248" s="73">
        <f>SUM(C249:C250)</f>
        <v>113512000</v>
      </c>
      <c r="D248" s="74">
        <f t="shared" si="9"/>
        <v>113512000</v>
      </c>
      <c r="E248" s="48"/>
      <c r="F248" s="48"/>
    </row>
    <row r="249" spans="1:6" ht="15.75">
      <c r="A249" s="70">
        <v>6404</v>
      </c>
      <c r="B249" s="18" t="s">
        <v>132</v>
      </c>
      <c r="C249" s="71">
        <v>112712000</v>
      </c>
      <c r="D249" s="72">
        <f t="shared" si="9"/>
        <v>112712000</v>
      </c>
      <c r="E249" s="48"/>
      <c r="F249" s="48"/>
    </row>
    <row r="250" spans="1:6" ht="15.75">
      <c r="A250" s="70">
        <v>6449</v>
      </c>
      <c r="B250" s="18" t="s">
        <v>130</v>
      </c>
      <c r="C250" s="71">
        <v>800000</v>
      </c>
      <c r="D250" s="72">
        <f t="shared" si="9"/>
        <v>800000</v>
      </c>
      <c r="E250" s="48"/>
      <c r="F250" s="48"/>
    </row>
    <row r="251" spans="1:6" ht="15.75">
      <c r="A251" s="35">
        <v>6500</v>
      </c>
      <c r="B251" s="35" t="s">
        <v>133</v>
      </c>
      <c r="C251" s="73">
        <f>SUM(C252:C253)</f>
        <v>800000</v>
      </c>
      <c r="D251" s="74">
        <f t="shared" si="9"/>
        <v>800000</v>
      </c>
      <c r="E251" s="48"/>
      <c r="F251" s="48"/>
    </row>
    <row r="252" spans="1:6" ht="15.75" hidden="1">
      <c r="A252" s="70">
        <v>6501</v>
      </c>
      <c r="B252" s="18" t="s">
        <v>134</v>
      </c>
      <c r="C252" s="71">
        <v>0</v>
      </c>
      <c r="D252" s="72">
        <f t="shared" si="9"/>
        <v>0</v>
      </c>
      <c r="E252" s="48"/>
      <c r="F252" s="48"/>
    </row>
    <row r="253" spans="1:6" ht="15.75">
      <c r="A253" s="70">
        <v>6504</v>
      </c>
      <c r="B253" s="18" t="s">
        <v>135</v>
      </c>
      <c r="C253" s="71">
        <v>800000</v>
      </c>
      <c r="D253" s="72">
        <f t="shared" si="9"/>
        <v>800000</v>
      </c>
      <c r="E253" s="48"/>
      <c r="F253" s="48"/>
    </row>
    <row r="254" spans="1:6" ht="15.75">
      <c r="A254" s="35">
        <v>6550</v>
      </c>
      <c r="B254" s="35" t="s">
        <v>136</v>
      </c>
      <c r="C254" s="73">
        <f>SUM(C255:C257)</f>
        <v>45431000</v>
      </c>
      <c r="D254" s="74">
        <f t="shared" si="9"/>
        <v>45431000</v>
      </c>
      <c r="E254" s="48"/>
      <c r="F254" s="48"/>
    </row>
    <row r="255" spans="1:6" ht="15.75">
      <c r="A255" s="70">
        <v>6551</v>
      </c>
      <c r="B255" s="18" t="s">
        <v>137</v>
      </c>
      <c r="C255" s="71">
        <v>1555000</v>
      </c>
      <c r="D255" s="72">
        <f t="shared" si="9"/>
        <v>1555000</v>
      </c>
      <c r="E255" s="48"/>
      <c r="F255" s="48"/>
    </row>
    <row r="256" spans="1:6" ht="15.75">
      <c r="A256" s="70">
        <v>6552</v>
      </c>
      <c r="B256" s="18" t="s">
        <v>138</v>
      </c>
      <c r="C256" s="71">
        <v>2700000</v>
      </c>
      <c r="D256" s="72">
        <f t="shared" si="9"/>
        <v>2700000</v>
      </c>
      <c r="E256" s="48"/>
      <c r="F256" s="48"/>
    </row>
    <row r="257" spans="1:6" ht="15.75">
      <c r="A257" s="70">
        <v>6599</v>
      </c>
      <c r="B257" s="18" t="s">
        <v>139</v>
      </c>
      <c r="C257" s="71">
        <v>41176000</v>
      </c>
      <c r="D257" s="72">
        <f t="shared" si="9"/>
        <v>41176000</v>
      </c>
      <c r="E257" s="48"/>
      <c r="F257" s="48"/>
    </row>
    <row r="258" spans="1:6" ht="15.75">
      <c r="A258" s="35">
        <v>6600</v>
      </c>
      <c r="B258" s="35" t="s">
        <v>140</v>
      </c>
      <c r="C258" s="73">
        <f>SUM(C259:C262)</f>
        <v>5505123</v>
      </c>
      <c r="D258" s="74">
        <f t="shared" si="9"/>
        <v>5505123</v>
      </c>
      <c r="E258" s="48"/>
      <c r="F258" s="48"/>
    </row>
    <row r="259" spans="1:6" ht="15.75">
      <c r="A259" s="70">
        <v>6601</v>
      </c>
      <c r="B259" s="18" t="s">
        <v>141</v>
      </c>
      <c r="C259" s="71">
        <v>196789</v>
      </c>
      <c r="D259" s="72">
        <f t="shared" si="9"/>
        <v>196789</v>
      </c>
      <c r="E259" s="48"/>
      <c r="F259" s="48"/>
    </row>
    <row r="260" spans="1:6" ht="15.75">
      <c r="A260" s="70">
        <v>6605</v>
      </c>
      <c r="B260" s="18" t="s">
        <v>142</v>
      </c>
      <c r="C260" s="71">
        <v>2438334</v>
      </c>
      <c r="D260" s="72">
        <f t="shared" si="9"/>
        <v>2438334</v>
      </c>
      <c r="E260" s="48"/>
      <c r="F260" s="48"/>
    </row>
    <row r="261" spans="1:6" ht="15.75">
      <c r="A261" s="70">
        <v>6618</v>
      </c>
      <c r="B261" s="18" t="s">
        <v>143</v>
      </c>
      <c r="C261" s="71">
        <v>1200000</v>
      </c>
      <c r="D261" s="72">
        <f t="shared" si="9"/>
        <v>1200000</v>
      </c>
      <c r="E261" s="48"/>
      <c r="F261" s="48"/>
    </row>
    <row r="262" spans="1:6" ht="15.75">
      <c r="A262" s="70">
        <v>6649</v>
      </c>
      <c r="B262" s="18" t="s">
        <v>144</v>
      </c>
      <c r="C262" s="71">
        <v>1670000</v>
      </c>
      <c r="D262" s="72">
        <f t="shared" si="9"/>
        <v>1670000</v>
      </c>
      <c r="E262" s="48"/>
      <c r="F262" s="48"/>
    </row>
    <row r="263" spans="1:6" ht="15.75">
      <c r="A263" s="35">
        <v>6700</v>
      </c>
      <c r="B263" s="35" t="s">
        <v>145</v>
      </c>
      <c r="C263" s="73">
        <f>SUM(C264:C267)</f>
        <v>5209800</v>
      </c>
      <c r="D263" s="74">
        <f t="shared" si="9"/>
        <v>5209800</v>
      </c>
      <c r="E263" s="48"/>
      <c r="F263" s="48"/>
    </row>
    <row r="264" spans="1:6" ht="15.75">
      <c r="A264" s="70">
        <v>6701</v>
      </c>
      <c r="B264" s="18" t="s">
        <v>146</v>
      </c>
      <c r="C264" s="71">
        <v>1669800</v>
      </c>
      <c r="D264" s="72">
        <f t="shared" si="9"/>
        <v>1669800</v>
      </c>
      <c r="E264" s="48"/>
      <c r="F264" s="48"/>
    </row>
    <row r="265" spans="1:6" ht="15.75">
      <c r="A265" s="70">
        <v>6702</v>
      </c>
      <c r="B265" s="18" t="s">
        <v>147</v>
      </c>
      <c r="C265" s="71">
        <v>540000</v>
      </c>
      <c r="D265" s="72">
        <f t="shared" si="9"/>
        <v>540000</v>
      </c>
      <c r="E265" s="48"/>
      <c r="F265" s="48"/>
    </row>
    <row r="266" spans="1:6" ht="15.75" hidden="1">
      <c r="A266" s="70">
        <v>6703</v>
      </c>
      <c r="B266" s="18" t="s">
        <v>148</v>
      </c>
      <c r="C266" s="71">
        <v>0</v>
      </c>
      <c r="D266" s="72">
        <f t="shared" si="9"/>
        <v>0</v>
      </c>
      <c r="E266" s="48"/>
      <c r="F266" s="48"/>
    </row>
    <row r="267" spans="1:6" ht="15.75">
      <c r="A267" s="70">
        <v>6704</v>
      </c>
      <c r="B267" s="18" t="s">
        <v>149</v>
      </c>
      <c r="C267" s="71">
        <v>3000000</v>
      </c>
      <c r="D267" s="72">
        <f t="shared" si="9"/>
        <v>3000000</v>
      </c>
      <c r="E267" s="48"/>
      <c r="F267" s="48"/>
    </row>
    <row r="268" spans="1:6" ht="15.75">
      <c r="A268" s="35">
        <v>6750</v>
      </c>
      <c r="B268" s="35" t="s">
        <v>150</v>
      </c>
      <c r="C268" s="73">
        <f>SUM(C269:C272)</f>
        <v>30300000</v>
      </c>
      <c r="D268" s="74">
        <f t="shared" si="9"/>
        <v>30300000</v>
      </c>
      <c r="E268" s="48"/>
      <c r="F268" s="48"/>
    </row>
    <row r="269" spans="1:6" ht="15.75" hidden="1">
      <c r="A269" s="70">
        <v>51</v>
      </c>
      <c r="B269" s="18" t="s">
        <v>38</v>
      </c>
      <c r="C269" s="71"/>
      <c r="D269" s="72">
        <f t="shared" si="9"/>
        <v>0</v>
      </c>
      <c r="E269" s="48"/>
      <c r="F269" s="48"/>
    </row>
    <row r="270" spans="1:6" ht="15.75" hidden="1">
      <c r="A270" s="70">
        <v>57</v>
      </c>
      <c r="B270" s="18" t="s">
        <v>39</v>
      </c>
      <c r="C270" s="71"/>
      <c r="D270" s="72">
        <f t="shared" si="9"/>
        <v>0</v>
      </c>
      <c r="E270" s="48"/>
      <c r="F270" s="48"/>
    </row>
    <row r="271" spans="1:6" ht="15.75" hidden="1">
      <c r="A271" s="70">
        <v>58</v>
      </c>
      <c r="B271" s="18" t="s">
        <v>40</v>
      </c>
      <c r="C271" s="71"/>
      <c r="D271" s="72">
        <f t="shared" si="9"/>
        <v>0</v>
      </c>
      <c r="E271" s="48"/>
      <c r="F271" s="48"/>
    </row>
    <row r="272" spans="1:6" ht="15.75">
      <c r="A272" s="70">
        <v>6799</v>
      </c>
      <c r="B272" s="18" t="s">
        <v>151</v>
      </c>
      <c r="C272" s="71">
        <v>30300000</v>
      </c>
      <c r="D272" s="72">
        <f t="shared" si="9"/>
        <v>30300000</v>
      </c>
      <c r="E272" s="48"/>
      <c r="F272" s="48"/>
    </row>
    <row r="273" spans="1:6" ht="15.75">
      <c r="A273" s="35">
        <v>6900</v>
      </c>
      <c r="B273" s="35" t="s">
        <v>152</v>
      </c>
      <c r="C273" s="73">
        <f>SUM(C274:C276)</f>
        <v>21957000</v>
      </c>
      <c r="D273" s="74">
        <f t="shared" si="9"/>
        <v>21957000</v>
      </c>
      <c r="E273" s="48"/>
      <c r="F273" s="48"/>
    </row>
    <row r="274" spans="1:6" ht="15.75">
      <c r="A274" s="70">
        <v>6912</v>
      </c>
      <c r="B274" s="18" t="s">
        <v>153</v>
      </c>
      <c r="C274" s="71">
        <v>3322000</v>
      </c>
      <c r="D274" s="72">
        <f t="shared" si="9"/>
        <v>3322000</v>
      </c>
      <c r="E274" s="48"/>
      <c r="F274" s="48"/>
    </row>
    <row r="275" spans="1:6" ht="15.75">
      <c r="A275" s="70">
        <v>6921</v>
      </c>
      <c r="B275" s="18" t="s">
        <v>154</v>
      </c>
      <c r="C275" s="71">
        <v>1585000</v>
      </c>
      <c r="D275" s="72">
        <f t="shared" si="9"/>
        <v>1585000</v>
      </c>
      <c r="E275" s="48"/>
      <c r="F275" s="48"/>
    </row>
    <row r="276" spans="1:6" ht="15.75">
      <c r="A276" s="70">
        <v>6949</v>
      </c>
      <c r="B276" s="18" t="s">
        <v>155</v>
      </c>
      <c r="C276" s="71">
        <v>17050000</v>
      </c>
      <c r="D276" s="72">
        <f t="shared" si="9"/>
        <v>17050000</v>
      </c>
      <c r="E276" s="48"/>
      <c r="F276" s="48"/>
    </row>
    <row r="277" spans="1:6" ht="15.75">
      <c r="A277" s="35">
        <v>7000</v>
      </c>
      <c r="B277" s="35" t="s">
        <v>156</v>
      </c>
      <c r="C277" s="73">
        <f>SUM(C278:C280)</f>
        <v>105672750</v>
      </c>
      <c r="D277" s="74">
        <f t="shared" si="9"/>
        <v>105672750</v>
      </c>
      <c r="E277" s="48"/>
      <c r="F277" s="48"/>
    </row>
    <row r="278" spans="1:6" ht="15.75">
      <c r="A278" s="70">
        <v>7001</v>
      </c>
      <c r="B278" s="18" t="s">
        <v>157</v>
      </c>
      <c r="C278" s="71">
        <v>18676750</v>
      </c>
      <c r="D278" s="72">
        <f t="shared" si="9"/>
        <v>18676750</v>
      </c>
      <c r="E278" s="48"/>
      <c r="F278" s="48"/>
    </row>
    <row r="279" spans="1:6" ht="15.75">
      <c r="A279" s="70">
        <v>7004</v>
      </c>
      <c r="B279" s="18" t="s">
        <v>158</v>
      </c>
      <c r="C279" s="71">
        <v>3930000</v>
      </c>
      <c r="D279" s="72">
        <f t="shared" si="9"/>
        <v>3930000</v>
      </c>
      <c r="E279" s="48"/>
      <c r="F279" s="48"/>
    </row>
    <row r="280" spans="1:6" ht="15.75">
      <c r="A280" s="70">
        <v>7049</v>
      </c>
      <c r="B280" s="18" t="s">
        <v>130</v>
      </c>
      <c r="C280" s="71">
        <v>83066000</v>
      </c>
      <c r="D280" s="72">
        <f t="shared" si="9"/>
        <v>83066000</v>
      </c>
      <c r="E280" s="48"/>
      <c r="F280" s="48"/>
    </row>
    <row r="281" spans="1:6" ht="15.75">
      <c r="A281" s="35">
        <v>7050</v>
      </c>
      <c r="B281" s="35" t="s">
        <v>92</v>
      </c>
      <c r="C281" s="76">
        <f>C282</f>
        <v>10270000</v>
      </c>
      <c r="D281" s="74">
        <f>C281</f>
        <v>10270000</v>
      </c>
      <c r="E281" s="48"/>
      <c r="F281" s="48"/>
    </row>
    <row r="282" spans="1:6" ht="15.75">
      <c r="A282" s="70">
        <v>7053</v>
      </c>
      <c r="B282" s="18" t="s">
        <v>159</v>
      </c>
      <c r="C282" s="77">
        <v>10270000</v>
      </c>
      <c r="D282" s="72">
        <f>C282</f>
        <v>10270000</v>
      </c>
      <c r="E282" s="48"/>
      <c r="F282" s="48"/>
    </row>
    <row r="283" spans="1:6" ht="15.75">
      <c r="A283" s="35">
        <v>7750</v>
      </c>
      <c r="B283" s="35" t="s">
        <v>130</v>
      </c>
      <c r="C283" s="76">
        <f>SUM(C284:C287)</f>
        <v>2657423</v>
      </c>
      <c r="D283" s="74">
        <f aca="true" t="shared" si="10" ref="D283:D291">C283</f>
        <v>2657423</v>
      </c>
      <c r="E283" s="48"/>
      <c r="F283" s="48"/>
    </row>
    <row r="284" spans="1:6" ht="15.75">
      <c r="A284" s="70">
        <v>7756</v>
      </c>
      <c r="B284" s="18" t="s">
        <v>160</v>
      </c>
      <c r="C284" s="77">
        <v>281600</v>
      </c>
      <c r="D284" s="72">
        <f t="shared" si="10"/>
        <v>281600</v>
      </c>
      <c r="E284" s="48"/>
      <c r="F284" s="48"/>
    </row>
    <row r="285" spans="1:6" ht="15.75">
      <c r="A285" s="70">
        <v>7799</v>
      </c>
      <c r="B285" s="18" t="s">
        <v>161</v>
      </c>
      <c r="C285" s="77">
        <v>2375823</v>
      </c>
      <c r="D285" s="72">
        <f t="shared" si="10"/>
        <v>2375823</v>
      </c>
      <c r="E285" s="48"/>
      <c r="F285" s="48"/>
    </row>
    <row r="286" spans="1:6" ht="15.75" hidden="1">
      <c r="A286" s="70">
        <v>64</v>
      </c>
      <c r="B286" s="18" t="s">
        <v>55</v>
      </c>
      <c r="C286" s="77"/>
      <c r="D286" s="72">
        <f t="shared" si="10"/>
        <v>0</v>
      </c>
      <c r="E286" s="48"/>
      <c r="F286" s="48"/>
    </row>
    <row r="287" spans="1:6" ht="15.75" hidden="1">
      <c r="A287" s="70">
        <v>99</v>
      </c>
      <c r="B287" s="18" t="s">
        <v>52</v>
      </c>
      <c r="C287" s="77"/>
      <c r="D287" s="72">
        <f t="shared" si="10"/>
        <v>0</v>
      </c>
      <c r="E287" s="48"/>
      <c r="F287" s="48"/>
    </row>
    <row r="288" spans="1:6" ht="15.75" hidden="1">
      <c r="A288" s="35">
        <v>7850</v>
      </c>
      <c r="B288" s="35" t="s">
        <v>162</v>
      </c>
      <c r="C288" s="76">
        <f>SUM(C289)</f>
        <v>0</v>
      </c>
      <c r="D288" s="74">
        <f t="shared" si="10"/>
        <v>0</v>
      </c>
      <c r="E288" s="48"/>
      <c r="F288" s="48"/>
    </row>
    <row r="289" spans="1:6" ht="15.75" hidden="1">
      <c r="A289" s="70">
        <v>7854</v>
      </c>
      <c r="B289" s="18" t="s">
        <v>97</v>
      </c>
      <c r="C289" s="71"/>
      <c r="D289" s="72">
        <f t="shared" si="10"/>
        <v>0</v>
      </c>
      <c r="E289" s="48"/>
      <c r="F289" s="48"/>
    </row>
    <row r="290" spans="1:6" ht="15.75" hidden="1">
      <c r="A290" s="70">
        <v>9050</v>
      </c>
      <c r="B290" s="35"/>
      <c r="C290" s="73">
        <f>C291</f>
        <v>0</v>
      </c>
      <c r="D290" s="74">
        <f t="shared" si="10"/>
        <v>0</v>
      </c>
      <c r="E290" s="48"/>
      <c r="F290" s="48"/>
    </row>
    <row r="291" spans="1:6" ht="15.75" hidden="1">
      <c r="A291" s="70">
        <v>99</v>
      </c>
      <c r="B291" s="18" t="s">
        <v>58</v>
      </c>
      <c r="C291" s="71"/>
      <c r="D291" s="72">
        <f t="shared" si="10"/>
        <v>0</v>
      </c>
      <c r="E291" s="48"/>
      <c r="F291" s="48"/>
    </row>
    <row r="292" spans="1:6" ht="15.75">
      <c r="A292" s="67">
        <v>3.2</v>
      </c>
      <c r="B292" s="57" t="s">
        <v>95</v>
      </c>
      <c r="C292" s="73">
        <f>C293+C298+C303+C296+C308</f>
        <v>47681672</v>
      </c>
      <c r="D292" s="73">
        <f>D293+D298+D303+D296</f>
        <v>47681672</v>
      </c>
      <c r="E292" s="48"/>
      <c r="F292" s="48"/>
    </row>
    <row r="293" spans="1:6" ht="15.75">
      <c r="A293" s="65">
        <v>6000</v>
      </c>
      <c r="B293" s="35" t="s">
        <v>94</v>
      </c>
      <c r="C293" s="69">
        <f>SUM(C294:C295)</f>
        <v>25639680</v>
      </c>
      <c r="D293" s="69">
        <f>SUM(D294:D295)</f>
        <v>25639680</v>
      </c>
      <c r="E293" s="48"/>
      <c r="F293" s="48"/>
    </row>
    <row r="294" spans="1:6" ht="15.75">
      <c r="A294" s="70">
        <v>6001</v>
      </c>
      <c r="B294" s="18" t="s">
        <v>123</v>
      </c>
      <c r="C294" s="71">
        <v>13173875</v>
      </c>
      <c r="D294" s="72">
        <f>C294</f>
        <v>13173875</v>
      </c>
      <c r="E294" s="48"/>
      <c r="F294" s="48"/>
    </row>
    <row r="295" spans="1:6" ht="15.75">
      <c r="A295" s="70">
        <v>6003</v>
      </c>
      <c r="B295" s="18" t="s">
        <v>103</v>
      </c>
      <c r="C295" s="71">
        <v>12465805</v>
      </c>
      <c r="D295" s="72">
        <f>C295</f>
        <v>12465805</v>
      </c>
      <c r="E295" s="48"/>
      <c r="F295" s="48"/>
    </row>
    <row r="296" spans="1:6" ht="15.75">
      <c r="A296" s="35">
        <v>6050</v>
      </c>
      <c r="B296" s="35" t="s">
        <v>96</v>
      </c>
      <c r="C296" s="73">
        <f>SUM(C297)</f>
        <v>864140</v>
      </c>
      <c r="D296" s="73">
        <f>SUM(D297)</f>
        <v>864140</v>
      </c>
      <c r="E296" s="48"/>
      <c r="F296" s="48"/>
    </row>
    <row r="297" spans="1:6" ht="15.75">
      <c r="A297" s="70">
        <v>1</v>
      </c>
      <c r="B297" s="18" t="s">
        <v>96</v>
      </c>
      <c r="C297" s="71">
        <v>864140</v>
      </c>
      <c r="D297" s="72">
        <f>C297</f>
        <v>864140</v>
      </c>
      <c r="E297" s="48"/>
      <c r="F297" s="48"/>
    </row>
    <row r="298" spans="1:6" ht="15.75">
      <c r="A298" s="35">
        <v>6100</v>
      </c>
      <c r="B298" s="35" t="s">
        <v>124</v>
      </c>
      <c r="C298" s="73">
        <f>SUM(C299:C302)</f>
        <v>11137328</v>
      </c>
      <c r="D298" s="74">
        <f aca="true" t="shared" si="11" ref="D298:D310">C298</f>
        <v>11137328</v>
      </c>
      <c r="E298" s="48"/>
      <c r="F298" s="48"/>
    </row>
    <row r="299" spans="1:6" ht="15.75">
      <c r="A299" s="70">
        <v>6101</v>
      </c>
      <c r="B299" s="18" t="s">
        <v>125</v>
      </c>
      <c r="C299" s="71">
        <v>610000</v>
      </c>
      <c r="D299" s="72">
        <f t="shared" si="11"/>
        <v>610000</v>
      </c>
      <c r="E299" s="48"/>
      <c r="F299" s="48"/>
    </row>
    <row r="300" spans="1:6" ht="15.75">
      <c r="A300" s="70">
        <v>6112</v>
      </c>
      <c r="B300" s="18" t="s">
        <v>126</v>
      </c>
      <c r="C300" s="71">
        <v>6517452</v>
      </c>
      <c r="D300" s="72">
        <f t="shared" si="11"/>
        <v>6517452</v>
      </c>
      <c r="E300" s="48"/>
      <c r="F300" s="48"/>
    </row>
    <row r="301" spans="1:6" ht="15.75">
      <c r="A301" s="70">
        <v>6113</v>
      </c>
      <c r="B301" s="18" t="s">
        <v>127</v>
      </c>
      <c r="C301" s="71">
        <v>60000</v>
      </c>
      <c r="D301" s="72">
        <f t="shared" si="11"/>
        <v>60000</v>
      </c>
      <c r="E301" s="48"/>
      <c r="F301" s="48"/>
    </row>
    <row r="302" spans="1:6" ht="15.75">
      <c r="A302" s="70">
        <v>6115</v>
      </c>
      <c r="B302" s="18" t="s">
        <v>163</v>
      </c>
      <c r="C302" s="71">
        <v>3949876</v>
      </c>
      <c r="D302" s="72">
        <f t="shared" si="11"/>
        <v>3949876</v>
      </c>
      <c r="E302" s="48"/>
      <c r="F302" s="48"/>
    </row>
    <row r="303" spans="1:6" ht="15.75">
      <c r="A303" s="35">
        <v>6300</v>
      </c>
      <c r="B303" s="35" t="s">
        <v>129</v>
      </c>
      <c r="C303" s="73">
        <f>SUM(C304:C307)</f>
        <v>10040524</v>
      </c>
      <c r="D303" s="74">
        <f t="shared" si="11"/>
        <v>10040524</v>
      </c>
      <c r="E303" s="48"/>
      <c r="F303" s="48"/>
    </row>
    <row r="304" spans="1:6" ht="15.75">
      <c r="A304" s="70">
        <v>6301</v>
      </c>
      <c r="B304" s="18" t="s">
        <v>87</v>
      </c>
      <c r="C304" s="71">
        <v>7709605</v>
      </c>
      <c r="D304" s="72">
        <f t="shared" si="11"/>
        <v>7709605</v>
      </c>
      <c r="E304" s="48"/>
      <c r="F304" s="48"/>
    </row>
    <row r="305" spans="1:6" ht="15.75">
      <c r="A305" s="70">
        <v>6302</v>
      </c>
      <c r="B305" s="18" t="s">
        <v>15</v>
      </c>
      <c r="C305" s="71">
        <v>1321646</v>
      </c>
      <c r="D305" s="72">
        <f t="shared" si="11"/>
        <v>1321646</v>
      </c>
      <c r="E305" s="48"/>
      <c r="F305" s="48"/>
    </row>
    <row r="306" spans="1:6" ht="15.75">
      <c r="A306" s="70">
        <v>6303</v>
      </c>
      <c r="B306" s="18" t="s">
        <v>167</v>
      </c>
      <c r="C306" s="71">
        <v>587390</v>
      </c>
      <c r="D306" s="72">
        <f t="shared" si="11"/>
        <v>587390</v>
      </c>
      <c r="E306" s="48"/>
      <c r="F306" s="48"/>
    </row>
    <row r="307" spans="1:6" ht="15.75">
      <c r="A307" s="70">
        <v>6304</v>
      </c>
      <c r="B307" s="18" t="s">
        <v>17</v>
      </c>
      <c r="C307" s="71">
        <v>421883</v>
      </c>
      <c r="D307" s="72">
        <f t="shared" si="11"/>
        <v>421883</v>
      </c>
      <c r="E307" s="48"/>
      <c r="F307" s="48"/>
    </row>
    <row r="308" spans="1:6" ht="15.75" hidden="1">
      <c r="A308" s="35">
        <v>6400</v>
      </c>
      <c r="B308" s="37" t="s">
        <v>62</v>
      </c>
      <c r="C308" s="73">
        <f>C309</f>
        <v>0</v>
      </c>
      <c r="D308" s="74">
        <f t="shared" si="11"/>
        <v>0</v>
      </c>
      <c r="E308" s="48"/>
      <c r="F308" s="48"/>
    </row>
    <row r="309" spans="1:6" ht="15.75" hidden="1">
      <c r="A309" s="70">
        <v>49</v>
      </c>
      <c r="B309" s="18" t="s">
        <v>102</v>
      </c>
      <c r="C309" s="71"/>
      <c r="D309" s="72">
        <f t="shared" si="11"/>
        <v>0</v>
      </c>
      <c r="E309" s="48"/>
      <c r="F309" s="48"/>
    </row>
    <row r="310" spans="1:6" ht="15.75">
      <c r="A310" s="35"/>
      <c r="B310" s="35" t="s">
        <v>164</v>
      </c>
      <c r="C310" s="73">
        <f>C292+C230</f>
        <v>1295177567</v>
      </c>
      <c r="D310" s="74">
        <f t="shared" si="11"/>
        <v>1295177567</v>
      </c>
      <c r="E310" s="48"/>
      <c r="F310" s="48"/>
    </row>
    <row r="311" spans="1:6" ht="15.75">
      <c r="A311" s="67">
        <v>3</v>
      </c>
      <c r="B311" s="57" t="s">
        <v>60</v>
      </c>
      <c r="C311" s="78">
        <f>C312+C314+C319+C321+C323+C325+C327+C329</f>
        <v>248060219</v>
      </c>
      <c r="D311" s="78">
        <f>D312+D314+D319+D321+D323+D325+D327+D329</f>
        <v>248060219</v>
      </c>
      <c r="E311" s="48"/>
      <c r="F311" s="48"/>
    </row>
    <row r="312" spans="1:6" ht="15.75">
      <c r="A312" s="35">
        <v>6150</v>
      </c>
      <c r="B312" s="35" t="s">
        <v>165</v>
      </c>
      <c r="C312" s="76">
        <f>SUM(C313)</f>
        <v>6400000</v>
      </c>
      <c r="D312" s="76">
        <f>SUM(D313)</f>
        <v>6400000</v>
      </c>
      <c r="E312" s="48"/>
      <c r="F312" s="48"/>
    </row>
    <row r="313" spans="1:6" ht="15.75">
      <c r="A313" s="70">
        <v>6157</v>
      </c>
      <c r="B313" s="38" t="s">
        <v>166</v>
      </c>
      <c r="C313" s="77">
        <v>6400000</v>
      </c>
      <c r="D313" s="72">
        <f aca="true" t="shared" si="12" ref="D313:D320">C313</f>
        <v>6400000</v>
      </c>
      <c r="E313" s="48"/>
      <c r="F313" s="48"/>
    </row>
    <row r="314" spans="1:6" ht="15.75">
      <c r="A314" s="35">
        <v>6300</v>
      </c>
      <c r="B314" s="35" t="s">
        <v>129</v>
      </c>
      <c r="C314" s="73">
        <f>SUM(C315:C318)</f>
        <v>12612732</v>
      </c>
      <c r="D314" s="74">
        <f t="shared" si="12"/>
        <v>12612732</v>
      </c>
      <c r="E314" s="48"/>
      <c r="F314" s="48"/>
    </row>
    <row r="315" spans="1:6" ht="15.75">
      <c r="A315" s="70">
        <v>6301</v>
      </c>
      <c r="B315" s="18" t="s">
        <v>87</v>
      </c>
      <c r="C315" s="71">
        <v>9392460</v>
      </c>
      <c r="D315" s="72">
        <f t="shared" si="12"/>
        <v>9392460</v>
      </c>
      <c r="E315" s="48"/>
      <c r="F315" s="48"/>
    </row>
    <row r="316" spans="1:6" ht="15.75">
      <c r="A316" s="70">
        <v>6302</v>
      </c>
      <c r="B316" s="18" t="s">
        <v>15</v>
      </c>
      <c r="C316" s="71">
        <v>1610136</v>
      </c>
      <c r="D316" s="72">
        <f t="shared" si="12"/>
        <v>1610136</v>
      </c>
      <c r="E316" s="48"/>
      <c r="F316" s="48"/>
    </row>
    <row r="317" spans="1:6" ht="15.75">
      <c r="A317" s="70">
        <v>6303</v>
      </c>
      <c r="B317" s="18" t="s">
        <v>167</v>
      </c>
      <c r="C317" s="71">
        <v>1073424</v>
      </c>
      <c r="D317" s="72">
        <f t="shared" si="12"/>
        <v>1073424</v>
      </c>
      <c r="E317" s="48"/>
      <c r="F317" s="48"/>
    </row>
    <row r="318" spans="1:6" ht="15.75">
      <c r="A318" s="70">
        <v>6304</v>
      </c>
      <c r="B318" s="18" t="s">
        <v>17</v>
      </c>
      <c r="C318" s="71">
        <v>536712</v>
      </c>
      <c r="D318" s="72">
        <f t="shared" si="12"/>
        <v>536712</v>
      </c>
      <c r="E318" s="48"/>
      <c r="F318" s="48"/>
    </row>
    <row r="319" spans="1:6" ht="15.75">
      <c r="A319" s="35">
        <v>6400</v>
      </c>
      <c r="B319" s="35" t="s">
        <v>168</v>
      </c>
      <c r="C319" s="76">
        <f>SUM(C320:C320)</f>
        <v>35974140</v>
      </c>
      <c r="D319" s="74">
        <f t="shared" si="12"/>
        <v>35974140</v>
      </c>
      <c r="E319" s="67"/>
      <c r="F319" s="67"/>
    </row>
    <row r="320" spans="1:6" ht="15.75">
      <c r="A320" s="70">
        <v>6449</v>
      </c>
      <c r="B320" s="18" t="s">
        <v>130</v>
      </c>
      <c r="C320" s="77">
        <v>35974140</v>
      </c>
      <c r="D320" s="72">
        <f t="shared" si="12"/>
        <v>35974140</v>
      </c>
      <c r="E320" s="48"/>
      <c r="F320" s="48"/>
    </row>
    <row r="321" spans="1:6" ht="15.75">
      <c r="A321" s="35">
        <v>6550</v>
      </c>
      <c r="B321" s="35" t="s">
        <v>136</v>
      </c>
      <c r="C321" s="76">
        <f>SUM(C322)</f>
        <v>97940200</v>
      </c>
      <c r="D321" s="76">
        <f>SUM(D322)</f>
        <v>97940200</v>
      </c>
      <c r="E321" s="67"/>
      <c r="F321" s="67"/>
    </row>
    <row r="322" spans="1:6" ht="15.75">
      <c r="A322" s="70">
        <v>6599</v>
      </c>
      <c r="B322" s="18" t="s">
        <v>139</v>
      </c>
      <c r="C322" s="77">
        <v>97940200</v>
      </c>
      <c r="D322" s="72">
        <f>C322</f>
        <v>97940200</v>
      </c>
      <c r="E322" s="48"/>
      <c r="F322" s="48"/>
    </row>
    <row r="323" spans="1:6" ht="15.75">
      <c r="A323" s="35">
        <v>6750</v>
      </c>
      <c r="B323" s="35" t="s">
        <v>150</v>
      </c>
      <c r="C323" s="79">
        <f>SUM(C324:C324)</f>
        <v>53671200</v>
      </c>
      <c r="D323" s="79">
        <f>SUM(D324:D324)</f>
        <v>53671200</v>
      </c>
      <c r="E323" s="67"/>
      <c r="F323" s="67"/>
    </row>
    <row r="324" spans="1:6" ht="15.75">
      <c r="A324" s="70">
        <v>6757</v>
      </c>
      <c r="B324" s="18" t="s">
        <v>122</v>
      </c>
      <c r="C324" s="80">
        <v>53671200</v>
      </c>
      <c r="D324" s="72">
        <f>C324</f>
        <v>53671200</v>
      </c>
      <c r="E324" s="67"/>
      <c r="F324" s="67"/>
    </row>
    <row r="325" spans="1:6" ht="15.75">
      <c r="A325" s="35">
        <v>7000</v>
      </c>
      <c r="B325" s="35" t="s">
        <v>169</v>
      </c>
      <c r="C325" s="76">
        <f>C326</f>
        <v>1200000</v>
      </c>
      <c r="D325" s="76">
        <f>D326</f>
        <v>1200000</v>
      </c>
      <c r="E325" s="67"/>
      <c r="F325" s="67"/>
    </row>
    <row r="326" spans="1:6" ht="15.75">
      <c r="A326" s="70">
        <v>7004</v>
      </c>
      <c r="B326" s="18" t="s">
        <v>170</v>
      </c>
      <c r="C326" s="77">
        <v>1200000</v>
      </c>
      <c r="D326" s="72">
        <f>C326</f>
        <v>1200000</v>
      </c>
      <c r="E326" s="48"/>
      <c r="F326" s="48"/>
    </row>
    <row r="327" spans="1:6" ht="15.75">
      <c r="A327" s="35">
        <v>7050</v>
      </c>
      <c r="B327" s="35" t="s">
        <v>171</v>
      </c>
      <c r="C327" s="76">
        <f>SUM(C328:C328)</f>
        <v>18000000</v>
      </c>
      <c r="D327" s="76">
        <f>SUM(D328:D328)</f>
        <v>18000000</v>
      </c>
      <c r="E327" s="48"/>
      <c r="F327" s="48"/>
    </row>
    <row r="328" spans="1:6" ht="15.75">
      <c r="A328" s="70">
        <v>7053</v>
      </c>
      <c r="B328" s="18" t="s">
        <v>104</v>
      </c>
      <c r="C328" s="77">
        <v>18000000</v>
      </c>
      <c r="D328" s="72">
        <f>C328</f>
        <v>18000000</v>
      </c>
      <c r="E328" s="48"/>
      <c r="F328" s="48"/>
    </row>
    <row r="329" spans="1:6" ht="15.75">
      <c r="A329" s="82">
        <v>7750</v>
      </c>
      <c r="B329" s="83" t="s">
        <v>130</v>
      </c>
      <c r="C329" s="84">
        <f>C330</f>
        <v>22261947</v>
      </c>
      <c r="D329" s="74">
        <f>C329</f>
        <v>22261947</v>
      </c>
      <c r="E329" s="48"/>
      <c r="F329" s="48"/>
    </row>
    <row r="330" spans="1:6" ht="15.75">
      <c r="A330" s="70">
        <v>7757</v>
      </c>
      <c r="B330" s="41" t="s">
        <v>172</v>
      </c>
      <c r="C330" s="77">
        <v>22261947</v>
      </c>
      <c r="D330" s="72">
        <f>C330</f>
        <v>22261947</v>
      </c>
      <c r="E330" s="67"/>
      <c r="F330" s="67"/>
    </row>
    <row r="331" spans="1:6" ht="15.75">
      <c r="A331" s="70"/>
      <c r="B331" s="35" t="s">
        <v>164</v>
      </c>
      <c r="C331" s="81">
        <f>C230+C292+C311</f>
        <v>1543237786</v>
      </c>
      <c r="D331" s="81">
        <f>D230+D292+D311</f>
        <v>1543237786</v>
      </c>
      <c r="E331" s="48"/>
      <c r="F331" s="48"/>
    </row>
    <row r="332" spans="1:6" ht="18.75" hidden="1">
      <c r="A332" s="32">
        <v>4</v>
      </c>
      <c r="B332" s="9" t="s">
        <v>71</v>
      </c>
      <c r="C332" s="25"/>
      <c r="D332" s="25"/>
      <c r="E332" s="31"/>
      <c r="F332" s="31"/>
    </row>
    <row r="333" spans="1:6" ht="15.75" hidden="1">
      <c r="A333" s="6" t="s">
        <v>72</v>
      </c>
      <c r="B333" s="10" t="s">
        <v>73</v>
      </c>
      <c r="C333" s="11">
        <f>SUM(C334:C340)</f>
        <v>0</v>
      </c>
      <c r="D333" s="11">
        <f>SUM(D334:D340)</f>
        <v>0</v>
      </c>
      <c r="E333" s="31"/>
      <c r="F333" s="31"/>
    </row>
    <row r="334" spans="1:6" ht="15" hidden="1">
      <c r="A334" s="45">
        <v>1</v>
      </c>
      <c r="B334" s="44" t="s">
        <v>89</v>
      </c>
      <c r="C334" s="46"/>
      <c r="D334" s="47">
        <f>C334</f>
        <v>0</v>
      </c>
      <c r="E334" s="48"/>
      <c r="F334" s="48"/>
    </row>
    <row r="335" spans="1:6" ht="15" hidden="1">
      <c r="A335" s="50">
        <v>2</v>
      </c>
      <c r="B335" s="51" t="s">
        <v>76</v>
      </c>
      <c r="C335" s="52"/>
      <c r="D335" s="53">
        <f>C335</f>
        <v>0</v>
      </c>
      <c r="E335" s="51"/>
      <c r="F335" s="51"/>
    </row>
    <row r="336" spans="1:6" ht="15" hidden="1">
      <c r="A336" s="50">
        <v>3</v>
      </c>
      <c r="B336" s="51" t="s">
        <v>114</v>
      </c>
      <c r="C336" s="52"/>
      <c r="D336" s="53"/>
      <c r="E336" s="51"/>
      <c r="F336" s="51"/>
    </row>
    <row r="337" spans="1:6" ht="15" hidden="1">
      <c r="A337" s="50">
        <v>4</v>
      </c>
      <c r="B337" s="51" t="s">
        <v>82</v>
      </c>
      <c r="C337" s="52"/>
      <c r="D337" s="53">
        <f>C337</f>
        <v>0</v>
      </c>
      <c r="E337" s="51"/>
      <c r="F337" s="51"/>
    </row>
    <row r="338" spans="1:6" ht="15" hidden="1">
      <c r="A338" s="50">
        <v>5</v>
      </c>
      <c r="B338" s="51" t="s">
        <v>115</v>
      </c>
      <c r="C338" s="52"/>
      <c r="D338" s="53">
        <f>C338</f>
        <v>0</v>
      </c>
      <c r="E338" s="51"/>
      <c r="F338" s="51"/>
    </row>
    <row r="339" spans="1:6" ht="15" hidden="1">
      <c r="A339" s="50">
        <v>6</v>
      </c>
      <c r="B339" s="51" t="s">
        <v>116</v>
      </c>
      <c r="C339" s="52"/>
      <c r="D339" s="53"/>
      <c r="E339" s="51"/>
      <c r="F339" s="51"/>
    </row>
    <row r="340" spans="1:6" ht="15" hidden="1">
      <c r="A340" s="50">
        <v>7</v>
      </c>
      <c r="B340" s="42" t="s">
        <v>91</v>
      </c>
      <c r="C340" s="52"/>
      <c r="D340" s="47">
        <f>C340</f>
        <v>0</v>
      </c>
      <c r="E340" s="48"/>
      <c r="F340" s="48"/>
    </row>
    <row r="341" spans="1:6" ht="15.75" hidden="1">
      <c r="A341" s="54" t="s">
        <v>74</v>
      </c>
      <c r="B341" s="55" t="s">
        <v>75</v>
      </c>
      <c r="C341" s="29">
        <f>SUM(C342:C348)</f>
        <v>0</v>
      </c>
      <c r="D341" s="29">
        <f>SUM(D342:D348)</f>
        <v>0</v>
      </c>
      <c r="E341" s="48"/>
      <c r="F341" s="48"/>
    </row>
    <row r="342" spans="1:6" ht="15" hidden="1">
      <c r="A342" s="45">
        <v>1</v>
      </c>
      <c r="B342" s="44" t="s">
        <v>89</v>
      </c>
      <c r="C342" s="47"/>
      <c r="D342" s="47">
        <f>C342</f>
        <v>0</v>
      </c>
      <c r="E342" s="48"/>
      <c r="F342" s="48"/>
    </row>
    <row r="343" spans="1:6" ht="15" hidden="1">
      <c r="A343" s="50">
        <v>2</v>
      </c>
      <c r="B343" s="51" t="s">
        <v>76</v>
      </c>
      <c r="C343" s="47"/>
      <c r="D343" s="47">
        <f>C343</f>
        <v>0</v>
      </c>
      <c r="E343" s="48"/>
      <c r="F343" s="48"/>
    </row>
    <row r="344" spans="1:6" ht="15" hidden="1">
      <c r="A344" s="50">
        <v>3</v>
      </c>
      <c r="B344" s="51" t="s">
        <v>114</v>
      </c>
      <c r="C344" s="47"/>
      <c r="D344" s="47"/>
      <c r="E344" s="48"/>
      <c r="F344" s="48"/>
    </row>
    <row r="345" spans="1:6" ht="15" hidden="1">
      <c r="A345" s="50">
        <v>4</v>
      </c>
      <c r="B345" s="51" t="s">
        <v>82</v>
      </c>
      <c r="C345" s="47"/>
      <c r="D345" s="47">
        <f>C345</f>
        <v>0</v>
      </c>
      <c r="E345" s="48"/>
      <c r="F345" s="48"/>
    </row>
    <row r="346" spans="1:6" ht="15" hidden="1">
      <c r="A346" s="50">
        <v>5</v>
      </c>
      <c r="B346" s="51" t="s">
        <v>115</v>
      </c>
      <c r="C346" s="47"/>
      <c r="D346" s="47">
        <f>C346</f>
        <v>0</v>
      </c>
      <c r="E346" s="48"/>
      <c r="F346" s="48"/>
    </row>
    <row r="347" spans="1:6" ht="15" hidden="1">
      <c r="A347" s="50">
        <v>6</v>
      </c>
      <c r="B347" s="51" t="s">
        <v>116</v>
      </c>
      <c r="C347" s="47"/>
      <c r="D347" s="47"/>
      <c r="E347" s="48"/>
      <c r="F347" s="48"/>
    </row>
    <row r="348" spans="1:6" ht="15" hidden="1">
      <c r="A348" s="50">
        <v>7</v>
      </c>
      <c r="B348" s="42" t="s">
        <v>91</v>
      </c>
      <c r="C348" s="47"/>
      <c r="D348" s="47">
        <f>C348</f>
        <v>0</v>
      </c>
      <c r="E348" s="48"/>
      <c r="F348" s="48"/>
    </row>
    <row r="349" spans="1:6" ht="15.75" hidden="1">
      <c r="A349" s="56" t="s">
        <v>77</v>
      </c>
      <c r="B349" s="57" t="s">
        <v>78</v>
      </c>
      <c r="C349" s="28">
        <f>SUM(C350:C356)</f>
        <v>0</v>
      </c>
      <c r="D349" s="28">
        <f>SUM(D350:D356)</f>
        <v>0</v>
      </c>
      <c r="E349" s="48"/>
      <c r="F349" s="48"/>
    </row>
    <row r="350" spans="1:6" ht="15" hidden="1">
      <c r="A350" s="45">
        <v>1</v>
      </c>
      <c r="B350" s="44" t="s">
        <v>89</v>
      </c>
      <c r="C350" s="47"/>
      <c r="D350" s="47">
        <f>C350</f>
        <v>0</v>
      </c>
      <c r="E350" s="48"/>
      <c r="F350" s="48"/>
    </row>
    <row r="351" spans="1:6" ht="15" hidden="1">
      <c r="A351" s="50">
        <v>2</v>
      </c>
      <c r="B351" s="51" t="s">
        <v>76</v>
      </c>
      <c r="C351" s="47"/>
      <c r="D351" s="47">
        <f>C351</f>
        <v>0</v>
      </c>
      <c r="E351" s="48"/>
      <c r="F351" s="48"/>
    </row>
    <row r="352" spans="1:6" ht="15" hidden="1">
      <c r="A352" s="50">
        <v>3</v>
      </c>
      <c r="B352" s="51" t="s">
        <v>114</v>
      </c>
      <c r="C352" s="47"/>
      <c r="D352" s="47"/>
      <c r="E352" s="48"/>
      <c r="F352" s="48"/>
    </row>
    <row r="353" spans="1:6" ht="15" hidden="1">
      <c r="A353" s="50">
        <v>4</v>
      </c>
      <c r="B353" s="51" t="s">
        <v>82</v>
      </c>
      <c r="C353" s="47"/>
      <c r="D353" s="47">
        <f>C353</f>
        <v>0</v>
      </c>
      <c r="E353" s="48"/>
      <c r="F353" s="48"/>
    </row>
    <row r="354" spans="1:6" ht="15" hidden="1">
      <c r="A354" s="50">
        <v>5</v>
      </c>
      <c r="B354" s="51" t="s">
        <v>115</v>
      </c>
      <c r="C354" s="47"/>
      <c r="D354" s="47">
        <f>C354</f>
        <v>0</v>
      </c>
      <c r="E354" s="48"/>
      <c r="F354" s="48"/>
    </row>
    <row r="355" spans="1:6" ht="15" hidden="1">
      <c r="A355" s="50">
        <v>6</v>
      </c>
      <c r="B355" s="51" t="s">
        <v>116</v>
      </c>
      <c r="C355" s="47"/>
      <c r="D355" s="47"/>
      <c r="E355" s="48"/>
      <c r="F355" s="48"/>
    </row>
    <row r="356" spans="1:6" ht="15" hidden="1">
      <c r="A356" s="50">
        <v>7</v>
      </c>
      <c r="B356" s="42" t="s">
        <v>91</v>
      </c>
      <c r="C356" s="47"/>
      <c r="D356" s="47">
        <f>C356</f>
        <v>0</v>
      </c>
      <c r="E356" s="48"/>
      <c r="F356" s="48"/>
    </row>
    <row r="357" spans="1:6" ht="15.75" hidden="1">
      <c r="A357" s="56" t="s">
        <v>79</v>
      </c>
      <c r="B357" s="37" t="s">
        <v>80</v>
      </c>
      <c r="C357" s="28">
        <f>SUM(C358:C364)</f>
        <v>0</v>
      </c>
      <c r="D357" s="28">
        <f>SUM(D358:D364)</f>
        <v>0</v>
      </c>
      <c r="E357" s="48"/>
      <c r="F357" s="48"/>
    </row>
    <row r="358" spans="1:6" ht="15" hidden="1">
      <c r="A358" s="45">
        <v>1</v>
      </c>
      <c r="B358" s="44" t="s">
        <v>89</v>
      </c>
      <c r="C358" s="47">
        <f>C334+C342-C350</f>
        <v>0</v>
      </c>
      <c r="D358" s="47">
        <f>D334+D342-D350</f>
        <v>0</v>
      </c>
      <c r="E358" s="48"/>
      <c r="F358" s="48"/>
    </row>
    <row r="359" spans="1:6" ht="15" hidden="1">
      <c r="A359" s="50">
        <v>2</v>
      </c>
      <c r="B359" s="51" t="s">
        <v>76</v>
      </c>
      <c r="C359" s="47">
        <f>C335+C343-C351</f>
        <v>0</v>
      </c>
      <c r="D359" s="47">
        <f>D335+D343-D351</f>
        <v>0</v>
      </c>
      <c r="E359" s="48"/>
      <c r="F359" s="48"/>
    </row>
    <row r="360" spans="1:6" ht="15" hidden="1">
      <c r="A360" s="50">
        <v>3</v>
      </c>
      <c r="B360" s="51" t="s">
        <v>114</v>
      </c>
      <c r="C360" s="47"/>
      <c r="D360" s="47"/>
      <c r="E360" s="48"/>
      <c r="F360" s="48"/>
    </row>
    <row r="361" spans="1:6" ht="15" hidden="1">
      <c r="A361" s="50">
        <v>4</v>
      </c>
      <c r="B361" s="51" t="s">
        <v>82</v>
      </c>
      <c r="C361" s="47">
        <f>C337+C345-C353</f>
        <v>0</v>
      </c>
      <c r="D361" s="47">
        <f>D337+D345-D353</f>
        <v>0</v>
      </c>
      <c r="E361" s="48"/>
      <c r="F361" s="48"/>
    </row>
    <row r="362" spans="1:6" ht="15" hidden="1">
      <c r="A362" s="50">
        <v>5</v>
      </c>
      <c r="B362" s="51" t="s">
        <v>115</v>
      </c>
      <c r="C362" s="47">
        <f>C338+C346-C354</f>
        <v>0</v>
      </c>
      <c r="D362" s="47">
        <f>D338+D346-D354</f>
        <v>0</v>
      </c>
      <c r="E362" s="48"/>
      <c r="F362" s="48"/>
    </row>
    <row r="363" spans="1:6" ht="15" hidden="1">
      <c r="A363" s="50">
        <v>6</v>
      </c>
      <c r="B363" s="51" t="s">
        <v>116</v>
      </c>
      <c r="C363" s="47"/>
      <c r="D363" s="47"/>
      <c r="E363" s="48"/>
      <c r="F363" s="48"/>
    </row>
    <row r="364" spans="1:6" ht="15" hidden="1">
      <c r="A364" s="50">
        <v>7</v>
      </c>
      <c r="B364" s="42" t="s">
        <v>91</v>
      </c>
      <c r="C364" s="47">
        <f>C340+C348-C356</f>
        <v>0</v>
      </c>
      <c r="D364" s="47">
        <f>D340+D348-D356</f>
        <v>0</v>
      </c>
      <c r="E364" s="48"/>
      <c r="F364" s="48"/>
    </row>
    <row r="365" spans="1:6" ht="18.75">
      <c r="A365" s="59"/>
      <c r="B365" s="59"/>
      <c r="C365" s="59"/>
      <c r="D365" s="86" t="s">
        <v>173</v>
      </c>
      <c r="E365" s="86"/>
      <c r="F365" s="86"/>
    </row>
    <row r="366" spans="1:6" ht="18.75">
      <c r="A366" s="59"/>
      <c r="B366" s="59" t="s">
        <v>117</v>
      </c>
      <c r="C366" s="59"/>
      <c r="D366" s="59"/>
      <c r="E366" s="60" t="s">
        <v>81</v>
      </c>
      <c r="F366" s="60"/>
    </row>
    <row r="367" ht="15.75">
      <c r="B367" s="2"/>
    </row>
    <row r="386" spans="1:6" ht="12.75">
      <c r="A386" s="97" t="s">
        <v>106</v>
      </c>
      <c r="B386" s="97"/>
      <c r="C386" s="97"/>
      <c r="D386" s="97"/>
      <c r="E386" s="97"/>
      <c r="F386" s="97"/>
    </row>
    <row r="387" spans="1:6" ht="12.75">
      <c r="A387" s="61"/>
      <c r="B387" s="61"/>
      <c r="C387" s="61"/>
      <c r="D387" s="61"/>
      <c r="E387" s="61"/>
      <c r="F387" s="61"/>
    </row>
    <row r="388" spans="1:6" ht="15.75">
      <c r="A388" s="62" t="s">
        <v>112</v>
      </c>
      <c r="B388" s="62"/>
      <c r="C388" s="62"/>
      <c r="D388" s="63"/>
      <c r="E388" s="49"/>
      <c r="F388" s="49"/>
    </row>
    <row r="389" spans="1:6" ht="15.75">
      <c r="A389" s="62" t="s">
        <v>0</v>
      </c>
      <c r="B389" s="62"/>
      <c r="C389" s="62"/>
      <c r="D389" s="63"/>
      <c r="E389" s="49"/>
      <c r="F389" s="49"/>
    </row>
    <row r="390" spans="1:6" ht="12.75">
      <c r="A390" s="63"/>
      <c r="B390" s="49"/>
      <c r="C390" s="49"/>
      <c r="D390" s="49"/>
      <c r="E390" s="49"/>
      <c r="F390" s="49"/>
    </row>
    <row r="391" spans="1:6" ht="18.75">
      <c r="A391" s="98" t="s">
        <v>1</v>
      </c>
      <c r="B391" s="98"/>
      <c r="C391" s="98"/>
      <c r="D391" s="98"/>
      <c r="E391" s="98"/>
      <c r="F391" s="98"/>
    </row>
    <row r="392" spans="1:6" ht="18.75">
      <c r="A392" s="98" t="s">
        <v>175</v>
      </c>
      <c r="B392" s="98"/>
      <c r="C392" s="98"/>
      <c r="D392" s="98"/>
      <c r="E392" s="98"/>
      <c r="F392" s="98"/>
    </row>
    <row r="393" spans="1:6" ht="12.75">
      <c r="A393" s="85" t="s">
        <v>111</v>
      </c>
      <c r="B393" s="85"/>
      <c r="C393" s="85"/>
      <c r="D393" s="85"/>
      <c r="E393" s="85"/>
      <c r="F393" s="85"/>
    </row>
    <row r="394" spans="1:6" ht="15.75">
      <c r="A394" s="63"/>
      <c r="B394" s="62"/>
      <c r="C394" s="62"/>
      <c r="D394" s="64" t="s">
        <v>174</v>
      </c>
      <c r="E394" s="49"/>
      <c r="F394" s="49"/>
    </row>
    <row r="395" spans="1:6" ht="12.75">
      <c r="A395" s="87" t="s">
        <v>2</v>
      </c>
      <c r="B395" s="89" t="s">
        <v>3</v>
      </c>
      <c r="C395" s="91" t="s">
        <v>107</v>
      </c>
      <c r="D395" s="91" t="s">
        <v>108</v>
      </c>
      <c r="E395" s="93" t="s">
        <v>109</v>
      </c>
      <c r="F395" s="93" t="s">
        <v>121</v>
      </c>
    </row>
    <row r="396" spans="1:6" ht="12.75">
      <c r="A396" s="88"/>
      <c r="B396" s="90"/>
      <c r="C396" s="92"/>
      <c r="D396" s="92"/>
      <c r="E396" s="93"/>
      <c r="F396" s="93"/>
    </row>
    <row r="397" spans="1:6" ht="15.75">
      <c r="A397" s="65" t="s">
        <v>4</v>
      </c>
      <c r="B397" s="57" t="s">
        <v>5</v>
      </c>
      <c r="C397" s="35"/>
      <c r="D397" s="48"/>
      <c r="E397" s="66"/>
      <c r="F397" s="66"/>
    </row>
    <row r="398" spans="1:6" ht="15.75">
      <c r="A398" s="67">
        <v>3</v>
      </c>
      <c r="B398" s="57" t="s">
        <v>6</v>
      </c>
      <c r="C398" s="35"/>
      <c r="D398" s="48"/>
      <c r="E398" s="48"/>
      <c r="F398" s="48"/>
    </row>
    <row r="399" spans="1:6" ht="15.75">
      <c r="A399" s="67">
        <v>3.1</v>
      </c>
      <c r="B399" s="57" t="s">
        <v>7</v>
      </c>
      <c r="C399" s="68">
        <f>C400+C405+C410+C412+C417+C420+C423+C427+C432+C437+C442+C446+C450+C452+C403+C457</f>
        <v>1865014505</v>
      </c>
      <c r="D399" s="68">
        <f>D400+D405+D410+D412+D417+D420+D423+D427+D432+D437+D442+D446+D450+D452+D403+D457</f>
        <v>1865014505</v>
      </c>
      <c r="E399" s="48"/>
      <c r="F399" s="48"/>
    </row>
    <row r="400" spans="1:6" ht="15.75">
      <c r="A400" s="65">
        <v>6000</v>
      </c>
      <c r="B400" s="35" t="s">
        <v>94</v>
      </c>
      <c r="C400" s="69">
        <f>SUM(C401:C402)</f>
        <v>857653947</v>
      </c>
      <c r="D400" s="69">
        <f>SUM(D401:D402)</f>
        <v>857653947</v>
      </c>
      <c r="E400" s="48"/>
      <c r="F400" s="48"/>
    </row>
    <row r="401" spans="1:6" ht="15.75">
      <c r="A401" s="70">
        <v>6001</v>
      </c>
      <c r="B401" s="18" t="s">
        <v>123</v>
      </c>
      <c r="C401" s="71">
        <v>449542807</v>
      </c>
      <c r="D401" s="72">
        <f aca="true" t="shared" si="13" ref="D401:D409">C401</f>
        <v>449542807</v>
      </c>
      <c r="E401" s="48"/>
      <c r="F401" s="48"/>
    </row>
    <row r="402" spans="1:6" ht="15.75">
      <c r="A402" s="70">
        <v>6003</v>
      </c>
      <c r="B402" s="18" t="s">
        <v>103</v>
      </c>
      <c r="C402" s="71">
        <v>408111140</v>
      </c>
      <c r="D402" s="72">
        <f t="shared" si="13"/>
        <v>408111140</v>
      </c>
      <c r="E402" s="48"/>
      <c r="F402" s="48"/>
    </row>
    <row r="403" spans="1:6" ht="15.75">
      <c r="A403" s="35">
        <v>6050</v>
      </c>
      <c r="B403" s="35" t="s">
        <v>96</v>
      </c>
      <c r="C403" s="73">
        <f>SUM(C404)</f>
        <v>33221000</v>
      </c>
      <c r="D403" s="74">
        <f t="shared" si="13"/>
        <v>33221000</v>
      </c>
      <c r="E403" s="48"/>
      <c r="F403" s="48"/>
    </row>
    <row r="404" spans="1:6" ht="15.75">
      <c r="A404" s="70">
        <v>6051</v>
      </c>
      <c r="B404" s="18" t="s">
        <v>96</v>
      </c>
      <c r="C404" s="71">
        <v>33221000</v>
      </c>
      <c r="D404" s="72">
        <f t="shared" si="13"/>
        <v>33221000</v>
      </c>
      <c r="E404" s="48"/>
      <c r="F404" s="48"/>
    </row>
    <row r="405" spans="1:6" ht="15.75">
      <c r="A405" s="35">
        <v>6100</v>
      </c>
      <c r="B405" s="35" t="s">
        <v>124</v>
      </c>
      <c r="C405" s="73">
        <f>SUM(C406:C409)</f>
        <v>381460092</v>
      </c>
      <c r="D405" s="74">
        <f t="shared" si="13"/>
        <v>381460092</v>
      </c>
      <c r="E405" s="48"/>
      <c r="F405" s="48"/>
    </row>
    <row r="406" spans="1:6" ht="15.75">
      <c r="A406" s="70">
        <v>6101</v>
      </c>
      <c r="B406" s="18" t="s">
        <v>125</v>
      </c>
      <c r="C406" s="71">
        <v>18348000</v>
      </c>
      <c r="D406" s="72">
        <f t="shared" si="13"/>
        <v>18348000</v>
      </c>
      <c r="E406" s="48"/>
      <c r="F406" s="48"/>
    </row>
    <row r="407" spans="1:6" ht="15.75">
      <c r="A407" s="70">
        <v>6112</v>
      </c>
      <c r="B407" s="18" t="s">
        <v>126</v>
      </c>
      <c r="C407" s="71">
        <v>225978222</v>
      </c>
      <c r="D407" s="72">
        <f t="shared" si="13"/>
        <v>225978222</v>
      </c>
      <c r="E407" s="48"/>
      <c r="F407" s="48"/>
    </row>
    <row r="408" spans="1:6" ht="15.75">
      <c r="A408" s="70">
        <v>6113</v>
      </c>
      <c r="B408" s="18" t="s">
        <v>127</v>
      </c>
      <c r="C408" s="71">
        <v>1946000</v>
      </c>
      <c r="D408" s="72">
        <f t="shared" si="13"/>
        <v>1946000</v>
      </c>
      <c r="E408" s="48"/>
      <c r="F408" s="48"/>
    </row>
    <row r="409" spans="1:6" ht="15.75">
      <c r="A409" s="70">
        <v>6115</v>
      </c>
      <c r="B409" s="18" t="s">
        <v>128</v>
      </c>
      <c r="C409" s="71">
        <v>135187870</v>
      </c>
      <c r="D409" s="72">
        <f t="shared" si="13"/>
        <v>135187870</v>
      </c>
      <c r="E409" s="48"/>
      <c r="F409" s="48"/>
    </row>
    <row r="410" spans="1:6" ht="15.75">
      <c r="A410" s="35">
        <v>6250</v>
      </c>
      <c r="B410" s="75" t="s">
        <v>113</v>
      </c>
      <c r="C410" s="73">
        <f>C411</f>
        <v>4000000</v>
      </c>
      <c r="D410" s="74">
        <f>D411</f>
        <v>4000000</v>
      </c>
      <c r="E410" s="67"/>
      <c r="F410" s="67"/>
    </row>
    <row r="411" spans="1:6" ht="15.75">
      <c r="A411" s="70">
        <v>6299</v>
      </c>
      <c r="B411" s="18" t="s">
        <v>130</v>
      </c>
      <c r="C411" s="71">
        <v>4000000</v>
      </c>
      <c r="D411" s="72">
        <f>C411</f>
        <v>4000000</v>
      </c>
      <c r="E411" s="48"/>
      <c r="F411" s="48"/>
    </row>
    <row r="412" spans="1:6" ht="15.75">
      <c r="A412" s="35">
        <v>6300</v>
      </c>
      <c r="B412" s="35" t="s">
        <v>129</v>
      </c>
      <c r="C412" s="73">
        <f>SUM(C413:C416)</f>
        <v>243076370</v>
      </c>
      <c r="D412" s="74">
        <f aca="true" t="shared" si="14" ref="D412:D449">C412</f>
        <v>243076370</v>
      </c>
      <c r="E412" s="48"/>
      <c r="F412" s="48"/>
    </row>
    <row r="413" spans="1:6" ht="15.75">
      <c r="A413" s="70">
        <v>6301</v>
      </c>
      <c r="B413" s="18" t="s">
        <v>87</v>
      </c>
      <c r="C413" s="71">
        <v>181399693</v>
      </c>
      <c r="D413" s="72">
        <f t="shared" si="14"/>
        <v>181399693</v>
      </c>
      <c r="E413" s="48"/>
      <c r="F413" s="48"/>
    </row>
    <row r="414" spans="1:6" ht="15.75">
      <c r="A414" s="70">
        <v>6302</v>
      </c>
      <c r="B414" s="18" t="s">
        <v>15</v>
      </c>
      <c r="C414" s="71">
        <v>31097086</v>
      </c>
      <c r="D414" s="72">
        <f t="shared" si="14"/>
        <v>31097086</v>
      </c>
      <c r="E414" s="48"/>
      <c r="F414" s="48"/>
    </row>
    <row r="415" spans="1:6" ht="15.75">
      <c r="A415" s="70">
        <v>6303</v>
      </c>
      <c r="B415" s="18" t="s">
        <v>120</v>
      </c>
      <c r="C415" s="71">
        <v>20731389</v>
      </c>
      <c r="D415" s="72">
        <f t="shared" si="14"/>
        <v>20731389</v>
      </c>
      <c r="E415" s="48"/>
      <c r="F415" s="48"/>
    </row>
    <row r="416" spans="1:6" ht="15.75">
      <c r="A416" s="70">
        <v>6304</v>
      </c>
      <c r="B416" s="18" t="s">
        <v>17</v>
      </c>
      <c r="C416" s="71">
        <v>9848202</v>
      </c>
      <c r="D416" s="72">
        <f t="shared" si="14"/>
        <v>9848202</v>
      </c>
      <c r="E416" s="48"/>
      <c r="F416" s="48"/>
    </row>
    <row r="417" spans="1:6" ht="15.75">
      <c r="A417" s="35">
        <v>6400</v>
      </c>
      <c r="B417" s="35" t="s">
        <v>131</v>
      </c>
      <c r="C417" s="73">
        <f>SUM(C418:C419)</f>
        <v>113512000</v>
      </c>
      <c r="D417" s="74">
        <f t="shared" si="14"/>
        <v>113512000</v>
      </c>
      <c r="E417" s="48"/>
      <c r="F417" s="48"/>
    </row>
    <row r="418" spans="1:6" ht="15.75">
      <c r="A418" s="70">
        <v>6404</v>
      </c>
      <c r="B418" s="18" t="s">
        <v>132</v>
      </c>
      <c r="C418" s="71">
        <v>112712000</v>
      </c>
      <c r="D418" s="72">
        <f t="shared" si="14"/>
        <v>112712000</v>
      </c>
      <c r="E418" s="48"/>
      <c r="F418" s="48"/>
    </row>
    <row r="419" spans="1:6" ht="15.75">
      <c r="A419" s="70">
        <v>6449</v>
      </c>
      <c r="B419" s="18" t="s">
        <v>130</v>
      </c>
      <c r="C419" s="71">
        <v>800000</v>
      </c>
      <c r="D419" s="72">
        <f t="shared" si="14"/>
        <v>800000</v>
      </c>
      <c r="E419" s="48"/>
      <c r="F419" s="48"/>
    </row>
    <row r="420" spans="1:6" ht="15.75">
      <c r="A420" s="35">
        <v>6500</v>
      </c>
      <c r="B420" s="35" t="s">
        <v>133</v>
      </c>
      <c r="C420" s="73">
        <f>SUM(C421:C422)</f>
        <v>800000</v>
      </c>
      <c r="D420" s="74">
        <f t="shared" si="14"/>
        <v>800000</v>
      </c>
      <c r="E420" s="48"/>
      <c r="F420" s="48"/>
    </row>
    <row r="421" spans="1:6" ht="15.75" hidden="1">
      <c r="A421" s="70">
        <v>6501</v>
      </c>
      <c r="B421" s="18" t="s">
        <v>134</v>
      </c>
      <c r="C421" s="71">
        <v>0</v>
      </c>
      <c r="D421" s="72">
        <f t="shared" si="14"/>
        <v>0</v>
      </c>
      <c r="E421" s="48"/>
      <c r="F421" s="48"/>
    </row>
    <row r="422" spans="1:6" ht="15.75">
      <c r="A422" s="70">
        <v>6504</v>
      </c>
      <c r="B422" s="18" t="s">
        <v>135</v>
      </c>
      <c r="C422" s="71">
        <v>800000</v>
      </c>
      <c r="D422" s="72">
        <f t="shared" si="14"/>
        <v>800000</v>
      </c>
      <c r="E422" s="48"/>
      <c r="F422" s="48"/>
    </row>
    <row r="423" spans="1:6" ht="15.75">
      <c r="A423" s="35">
        <v>6550</v>
      </c>
      <c r="B423" s="35" t="s">
        <v>136</v>
      </c>
      <c r="C423" s="73">
        <f>SUM(C424:C426)</f>
        <v>45431000</v>
      </c>
      <c r="D423" s="74">
        <f t="shared" si="14"/>
        <v>45431000</v>
      </c>
      <c r="E423" s="48"/>
      <c r="F423" s="48"/>
    </row>
    <row r="424" spans="1:6" ht="15.75">
      <c r="A424" s="70">
        <v>6551</v>
      </c>
      <c r="B424" s="18" t="s">
        <v>137</v>
      </c>
      <c r="C424" s="71">
        <v>1555000</v>
      </c>
      <c r="D424" s="72">
        <f t="shared" si="14"/>
        <v>1555000</v>
      </c>
      <c r="E424" s="48"/>
      <c r="F424" s="48"/>
    </row>
    <row r="425" spans="1:6" ht="15.75">
      <c r="A425" s="70">
        <v>6552</v>
      </c>
      <c r="B425" s="18" t="s">
        <v>138</v>
      </c>
      <c r="C425" s="71">
        <v>2700000</v>
      </c>
      <c r="D425" s="72">
        <f t="shared" si="14"/>
        <v>2700000</v>
      </c>
      <c r="E425" s="48"/>
      <c r="F425" s="48"/>
    </row>
    <row r="426" spans="1:6" ht="15.75">
      <c r="A426" s="70">
        <v>6599</v>
      </c>
      <c r="B426" s="18" t="s">
        <v>139</v>
      </c>
      <c r="C426" s="71">
        <v>41176000</v>
      </c>
      <c r="D426" s="72">
        <f t="shared" si="14"/>
        <v>41176000</v>
      </c>
      <c r="E426" s="48"/>
      <c r="F426" s="48"/>
    </row>
    <row r="427" spans="1:6" ht="15.75">
      <c r="A427" s="35">
        <v>6600</v>
      </c>
      <c r="B427" s="35" t="s">
        <v>140</v>
      </c>
      <c r="C427" s="73">
        <f>SUM(C428:C431)</f>
        <v>6705123</v>
      </c>
      <c r="D427" s="74">
        <f t="shared" si="14"/>
        <v>6705123</v>
      </c>
      <c r="E427" s="48"/>
      <c r="F427" s="48"/>
    </row>
    <row r="428" spans="1:6" ht="15.75">
      <c r="A428" s="70">
        <v>6601</v>
      </c>
      <c r="B428" s="18" t="s">
        <v>141</v>
      </c>
      <c r="C428" s="71">
        <v>196789</v>
      </c>
      <c r="D428" s="72">
        <f t="shared" si="14"/>
        <v>196789</v>
      </c>
      <c r="E428" s="48"/>
      <c r="F428" s="48"/>
    </row>
    <row r="429" spans="1:6" ht="15.75">
      <c r="A429" s="70">
        <v>6605</v>
      </c>
      <c r="B429" s="18" t="s">
        <v>142</v>
      </c>
      <c r="C429" s="71">
        <v>2438334</v>
      </c>
      <c r="D429" s="72">
        <f t="shared" si="14"/>
        <v>2438334</v>
      </c>
      <c r="E429" s="48"/>
      <c r="F429" s="48"/>
    </row>
    <row r="430" spans="1:6" ht="15.75">
      <c r="A430" s="70">
        <v>6618</v>
      </c>
      <c r="B430" s="18" t="s">
        <v>143</v>
      </c>
      <c r="C430" s="71">
        <v>2400000</v>
      </c>
      <c r="D430" s="72">
        <f t="shared" si="14"/>
        <v>2400000</v>
      </c>
      <c r="E430" s="48"/>
      <c r="F430" s="48"/>
    </row>
    <row r="431" spans="1:6" ht="15.75">
      <c r="A431" s="70">
        <v>6649</v>
      </c>
      <c r="B431" s="18" t="s">
        <v>144</v>
      </c>
      <c r="C431" s="71">
        <v>1670000</v>
      </c>
      <c r="D431" s="72">
        <f t="shared" si="14"/>
        <v>1670000</v>
      </c>
      <c r="E431" s="48"/>
      <c r="F431" s="48"/>
    </row>
    <row r="432" spans="1:6" ht="15.75">
      <c r="A432" s="35">
        <v>6700</v>
      </c>
      <c r="B432" s="35" t="s">
        <v>145</v>
      </c>
      <c r="C432" s="73">
        <f>SUM(C433:C436)</f>
        <v>8209800</v>
      </c>
      <c r="D432" s="74">
        <f t="shared" si="14"/>
        <v>8209800</v>
      </c>
      <c r="E432" s="48"/>
      <c r="F432" s="48"/>
    </row>
    <row r="433" spans="1:6" ht="15.75">
      <c r="A433" s="70">
        <v>6701</v>
      </c>
      <c r="B433" s="18" t="s">
        <v>146</v>
      </c>
      <c r="C433" s="71">
        <v>1669800</v>
      </c>
      <c r="D433" s="72">
        <f t="shared" si="14"/>
        <v>1669800</v>
      </c>
      <c r="E433" s="48"/>
      <c r="F433" s="48"/>
    </row>
    <row r="434" spans="1:6" ht="15.75">
      <c r="A434" s="70">
        <v>6702</v>
      </c>
      <c r="B434" s="18" t="s">
        <v>147</v>
      </c>
      <c r="C434" s="71">
        <v>540000</v>
      </c>
      <c r="D434" s="72">
        <f t="shared" si="14"/>
        <v>540000</v>
      </c>
      <c r="E434" s="48"/>
      <c r="F434" s="48"/>
    </row>
    <row r="435" spans="1:6" ht="15.75" hidden="1">
      <c r="A435" s="70">
        <v>6703</v>
      </c>
      <c r="B435" s="18" t="s">
        <v>148</v>
      </c>
      <c r="C435" s="71">
        <v>0</v>
      </c>
      <c r="D435" s="72">
        <f t="shared" si="14"/>
        <v>0</v>
      </c>
      <c r="E435" s="48"/>
      <c r="F435" s="48"/>
    </row>
    <row r="436" spans="1:6" ht="15.75">
      <c r="A436" s="70">
        <v>6704</v>
      </c>
      <c r="B436" s="18" t="s">
        <v>149</v>
      </c>
      <c r="C436" s="71">
        <v>6000000</v>
      </c>
      <c r="D436" s="72">
        <f t="shared" si="14"/>
        <v>6000000</v>
      </c>
      <c r="E436" s="48"/>
      <c r="F436" s="48"/>
    </row>
    <row r="437" spans="1:6" ht="15.75">
      <c r="A437" s="35">
        <v>6750</v>
      </c>
      <c r="B437" s="35" t="s">
        <v>150</v>
      </c>
      <c r="C437" s="73">
        <f>SUM(C438:C441)</f>
        <v>30300000</v>
      </c>
      <c r="D437" s="74">
        <f t="shared" si="14"/>
        <v>30300000</v>
      </c>
      <c r="E437" s="48"/>
      <c r="F437" s="48"/>
    </row>
    <row r="438" spans="1:6" ht="15.75" hidden="1">
      <c r="A438" s="70">
        <v>51</v>
      </c>
      <c r="B438" s="18" t="s">
        <v>38</v>
      </c>
      <c r="C438" s="71"/>
      <c r="D438" s="72">
        <f t="shared" si="14"/>
        <v>0</v>
      </c>
      <c r="E438" s="48"/>
      <c r="F438" s="48"/>
    </row>
    <row r="439" spans="1:6" ht="15.75" hidden="1">
      <c r="A439" s="70">
        <v>57</v>
      </c>
      <c r="B439" s="18" t="s">
        <v>39</v>
      </c>
      <c r="C439" s="71"/>
      <c r="D439" s="72">
        <f t="shared" si="14"/>
        <v>0</v>
      </c>
      <c r="E439" s="48"/>
      <c r="F439" s="48"/>
    </row>
    <row r="440" spans="1:6" ht="15.75" hidden="1">
      <c r="A440" s="70">
        <v>58</v>
      </c>
      <c r="B440" s="18" t="s">
        <v>40</v>
      </c>
      <c r="C440" s="71"/>
      <c r="D440" s="72">
        <f t="shared" si="14"/>
        <v>0</v>
      </c>
      <c r="E440" s="48"/>
      <c r="F440" s="48"/>
    </row>
    <row r="441" spans="1:6" ht="15.75">
      <c r="A441" s="70">
        <v>6799</v>
      </c>
      <c r="B441" s="18" t="s">
        <v>151</v>
      </c>
      <c r="C441" s="71">
        <v>30300000</v>
      </c>
      <c r="D441" s="72">
        <f t="shared" si="14"/>
        <v>30300000</v>
      </c>
      <c r="E441" s="48"/>
      <c r="F441" s="48"/>
    </row>
    <row r="442" spans="1:6" ht="15.75">
      <c r="A442" s="35">
        <v>6900</v>
      </c>
      <c r="B442" s="35" t="s">
        <v>152</v>
      </c>
      <c r="C442" s="73">
        <f>SUM(C443:C445)</f>
        <v>21957000</v>
      </c>
      <c r="D442" s="74">
        <f t="shared" si="14"/>
        <v>21957000</v>
      </c>
      <c r="E442" s="48"/>
      <c r="F442" s="48"/>
    </row>
    <row r="443" spans="1:6" ht="15.75">
      <c r="A443" s="70">
        <v>6912</v>
      </c>
      <c r="B443" s="18" t="s">
        <v>153</v>
      </c>
      <c r="C443" s="71">
        <v>3322000</v>
      </c>
      <c r="D443" s="72">
        <f t="shared" si="14"/>
        <v>3322000</v>
      </c>
      <c r="E443" s="48"/>
      <c r="F443" s="48"/>
    </row>
    <row r="444" spans="1:6" ht="15.75">
      <c r="A444" s="70">
        <v>6921</v>
      </c>
      <c r="B444" s="18" t="s">
        <v>154</v>
      </c>
      <c r="C444" s="71">
        <v>1585000</v>
      </c>
      <c r="D444" s="72">
        <f t="shared" si="14"/>
        <v>1585000</v>
      </c>
      <c r="E444" s="48"/>
      <c r="F444" s="48"/>
    </row>
    <row r="445" spans="1:6" ht="15.75">
      <c r="A445" s="70">
        <v>6949</v>
      </c>
      <c r="B445" s="18" t="s">
        <v>155</v>
      </c>
      <c r="C445" s="71">
        <v>17050000</v>
      </c>
      <c r="D445" s="72">
        <f t="shared" si="14"/>
        <v>17050000</v>
      </c>
      <c r="E445" s="48"/>
      <c r="F445" s="48"/>
    </row>
    <row r="446" spans="1:6" ht="15.75">
      <c r="A446" s="35">
        <v>7000</v>
      </c>
      <c r="B446" s="35" t="s">
        <v>156</v>
      </c>
      <c r="C446" s="73">
        <f>SUM(C447:C449)</f>
        <v>105672750</v>
      </c>
      <c r="D446" s="74">
        <f t="shared" si="14"/>
        <v>105672750</v>
      </c>
      <c r="E446" s="48"/>
      <c r="F446" s="48"/>
    </row>
    <row r="447" spans="1:6" ht="15.75">
      <c r="A447" s="70">
        <v>7001</v>
      </c>
      <c r="B447" s="18" t="s">
        <v>157</v>
      </c>
      <c r="C447" s="71">
        <v>18676750</v>
      </c>
      <c r="D447" s="72">
        <f t="shared" si="14"/>
        <v>18676750</v>
      </c>
      <c r="E447" s="48"/>
      <c r="F447" s="48"/>
    </row>
    <row r="448" spans="1:6" ht="15.75">
      <c r="A448" s="70">
        <v>7004</v>
      </c>
      <c r="B448" s="18" t="s">
        <v>158</v>
      </c>
      <c r="C448" s="71">
        <v>3930000</v>
      </c>
      <c r="D448" s="72">
        <f t="shared" si="14"/>
        <v>3930000</v>
      </c>
      <c r="E448" s="48"/>
      <c r="F448" s="48"/>
    </row>
    <row r="449" spans="1:6" ht="15.75">
      <c r="A449" s="70">
        <v>7049</v>
      </c>
      <c r="B449" s="18" t="s">
        <v>130</v>
      </c>
      <c r="C449" s="71">
        <v>83066000</v>
      </c>
      <c r="D449" s="72">
        <f t="shared" si="14"/>
        <v>83066000</v>
      </c>
      <c r="E449" s="48"/>
      <c r="F449" s="48"/>
    </row>
    <row r="450" spans="1:6" ht="15.75">
      <c r="A450" s="35">
        <v>7050</v>
      </c>
      <c r="B450" s="35" t="s">
        <v>92</v>
      </c>
      <c r="C450" s="76">
        <f>C451</f>
        <v>10270000</v>
      </c>
      <c r="D450" s="74">
        <f>C450</f>
        <v>10270000</v>
      </c>
      <c r="E450" s="48"/>
      <c r="F450" s="48"/>
    </row>
    <row r="451" spans="1:6" ht="15.75">
      <c r="A451" s="70">
        <v>7053</v>
      </c>
      <c r="B451" s="18" t="s">
        <v>159</v>
      </c>
      <c r="C451" s="77">
        <v>10270000</v>
      </c>
      <c r="D451" s="72">
        <f>C451</f>
        <v>10270000</v>
      </c>
      <c r="E451" s="48"/>
      <c r="F451" s="48"/>
    </row>
    <row r="452" spans="1:6" ht="15.75">
      <c r="A452" s="35">
        <v>7750</v>
      </c>
      <c r="B452" s="35" t="s">
        <v>130</v>
      </c>
      <c r="C452" s="76">
        <f>SUM(C453:C456)</f>
        <v>2745423</v>
      </c>
      <c r="D452" s="74">
        <f aca="true" t="shared" si="15" ref="D452:D460">C452</f>
        <v>2745423</v>
      </c>
      <c r="E452" s="48"/>
      <c r="F452" s="48"/>
    </row>
    <row r="453" spans="1:6" ht="15.75">
      <c r="A453" s="70">
        <v>7756</v>
      </c>
      <c r="B453" s="18" t="s">
        <v>160</v>
      </c>
      <c r="C453" s="77">
        <v>369600</v>
      </c>
      <c r="D453" s="72">
        <f t="shared" si="15"/>
        <v>369600</v>
      </c>
      <c r="E453" s="48"/>
      <c r="F453" s="48"/>
    </row>
    <row r="454" spans="1:6" ht="15.75">
      <c r="A454" s="70">
        <v>7799</v>
      </c>
      <c r="B454" s="18" t="s">
        <v>161</v>
      </c>
      <c r="C454" s="77">
        <v>2375823</v>
      </c>
      <c r="D454" s="72">
        <f t="shared" si="15"/>
        <v>2375823</v>
      </c>
      <c r="E454" s="48"/>
      <c r="F454" s="48"/>
    </row>
    <row r="455" spans="1:6" ht="15.75" hidden="1">
      <c r="A455" s="70">
        <v>64</v>
      </c>
      <c r="B455" s="18" t="s">
        <v>55</v>
      </c>
      <c r="C455" s="77"/>
      <c r="D455" s="72">
        <f t="shared" si="15"/>
        <v>0</v>
      </c>
      <c r="E455" s="48"/>
      <c r="F455" s="48"/>
    </row>
    <row r="456" spans="1:6" ht="15.75" hidden="1">
      <c r="A456" s="70">
        <v>99</v>
      </c>
      <c r="B456" s="18" t="s">
        <v>52</v>
      </c>
      <c r="C456" s="77"/>
      <c r="D456" s="72">
        <f t="shared" si="15"/>
        <v>0</v>
      </c>
      <c r="E456" s="48"/>
      <c r="F456" s="48"/>
    </row>
    <row r="457" spans="1:6" ht="15.75" hidden="1">
      <c r="A457" s="35">
        <v>7850</v>
      </c>
      <c r="B457" s="35" t="s">
        <v>162</v>
      </c>
      <c r="C457" s="76">
        <f>SUM(C458)</f>
        <v>0</v>
      </c>
      <c r="D457" s="74">
        <f t="shared" si="15"/>
        <v>0</v>
      </c>
      <c r="E457" s="48"/>
      <c r="F457" s="48"/>
    </row>
    <row r="458" spans="1:6" ht="15.75" hidden="1">
      <c r="A458" s="70">
        <v>7854</v>
      </c>
      <c r="B458" s="18" t="s">
        <v>97</v>
      </c>
      <c r="C458" s="71"/>
      <c r="D458" s="72">
        <f t="shared" si="15"/>
        <v>0</v>
      </c>
      <c r="E458" s="48"/>
      <c r="F458" s="48"/>
    </row>
    <row r="459" spans="1:6" ht="15.75" hidden="1">
      <c r="A459" s="70">
        <v>9050</v>
      </c>
      <c r="B459" s="35"/>
      <c r="C459" s="73">
        <f>C460</f>
        <v>0</v>
      </c>
      <c r="D459" s="74">
        <f t="shared" si="15"/>
        <v>0</v>
      </c>
      <c r="E459" s="48"/>
      <c r="F459" s="48"/>
    </row>
    <row r="460" spans="1:6" ht="15.75" hidden="1">
      <c r="A460" s="70">
        <v>99</v>
      </c>
      <c r="B460" s="18" t="s">
        <v>58</v>
      </c>
      <c r="C460" s="71"/>
      <c r="D460" s="72">
        <f t="shared" si="15"/>
        <v>0</v>
      </c>
      <c r="E460" s="48"/>
      <c r="F460" s="48"/>
    </row>
    <row r="461" spans="1:6" ht="15.75">
      <c r="A461" s="67">
        <v>3.2</v>
      </c>
      <c r="B461" s="57" t="s">
        <v>95</v>
      </c>
      <c r="C461" s="73">
        <f>C462+C467+C472+C465+C477</f>
        <v>57973574</v>
      </c>
      <c r="D461" s="73">
        <f>D462+D467+D472+D465</f>
        <v>57973574</v>
      </c>
      <c r="E461" s="48"/>
      <c r="F461" s="48"/>
    </row>
    <row r="462" spans="1:6" ht="15.75">
      <c r="A462" s="65">
        <v>6000</v>
      </c>
      <c r="B462" s="35" t="s">
        <v>94</v>
      </c>
      <c r="C462" s="69">
        <f>SUM(C463:C464)</f>
        <v>28244430</v>
      </c>
      <c r="D462" s="69">
        <f>SUM(D463:D464)</f>
        <v>28244430</v>
      </c>
      <c r="E462" s="48"/>
      <c r="F462" s="48"/>
    </row>
    <row r="463" spans="1:6" ht="15.75">
      <c r="A463" s="70">
        <v>6001</v>
      </c>
      <c r="B463" s="18" t="s">
        <v>123</v>
      </c>
      <c r="C463" s="71">
        <v>14572805</v>
      </c>
      <c r="D463" s="72">
        <f>C463</f>
        <v>14572805</v>
      </c>
      <c r="E463" s="48"/>
      <c r="F463" s="48"/>
    </row>
    <row r="464" spans="1:6" ht="15.75">
      <c r="A464" s="70">
        <v>6003</v>
      </c>
      <c r="B464" s="18" t="s">
        <v>103</v>
      </c>
      <c r="C464" s="71">
        <v>13671625</v>
      </c>
      <c r="D464" s="72">
        <f>C464</f>
        <v>13671625</v>
      </c>
      <c r="E464" s="48"/>
      <c r="F464" s="48"/>
    </row>
    <row r="465" spans="1:6" ht="15.75">
      <c r="A465" s="35">
        <v>6050</v>
      </c>
      <c r="B465" s="35" t="s">
        <v>96</v>
      </c>
      <c r="C465" s="73">
        <f>SUM(C466)</f>
        <v>936170</v>
      </c>
      <c r="D465" s="73">
        <f>SUM(D466)</f>
        <v>936170</v>
      </c>
      <c r="E465" s="48"/>
      <c r="F465" s="48"/>
    </row>
    <row r="466" spans="1:6" ht="15.75">
      <c r="A466" s="70">
        <v>1</v>
      </c>
      <c r="B466" s="18" t="s">
        <v>96</v>
      </c>
      <c r="C466" s="71">
        <v>936170</v>
      </c>
      <c r="D466" s="72">
        <f>C466</f>
        <v>936170</v>
      </c>
      <c r="E466" s="48"/>
      <c r="F466" s="48"/>
    </row>
    <row r="467" spans="1:6" ht="15.75">
      <c r="A467" s="35">
        <v>6100</v>
      </c>
      <c r="B467" s="35" t="s">
        <v>124</v>
      </c>
      <c r="C467" s="73">
        <f>SUM(C468:C471)</f>
        <v>11599172</v>
      </c>
      <c r="D467" s="74">
        <f aca="true" t="shared" si="16" ref="D467:D479">C467</f>
        <v>11599172</v>
      </c>
      <c r="E467" s="48"/>
      <c r="F467" s="48"/>
    </row>
    <row r="468" spans="1:6" ht="15.75">
      <c r="A468" s="70">
        <v>6101</v>
      </c>
      <c r="B468" s="18" t="s">
        <v>125</v>
      </c>
      <c r="C468" s="71">
        <v>655900</v>
      </c>
      <c r="D468" s="72">
        <f t="shared" si="16"/>
        <v>655900</v>
      </c>
      <c r="E468" s="48"/>
      <c r="F468" s="48"/>
    </row>
    <row r="469" spans="1:6" ht="15.75">
      <c r="A469" s="70">
        <v>6112</v>
      </c>
      <c r="B469" s="18" t="s">
        <v>126</v>
      </c>
      <c r="C469" s="71">
        <v>6517452</v>
      </c>
      <c r="D469" s="72">
        <f t="shared" si="16"/>
        <v>6517452</v>
      </c>
      <c r="E469" s="48"/>
      <c r="F469" s="48"/>
    </row>
    <row r="470" spans="1:6" ht="15.75">
      <c r="A470" s="70">
        <v>6113</v>
      </c>
      <c r="B470" s="18" t="s">
        <v>127</v>
      </c>
      <c r="C470" s="71">
        <v>60000</v>
      </c>
      <c r="D470" s="72">
        <f t="shared" si="16"/>
        <v>60000</v>
      </c>
      <c r="E470" s="48"/>
      <c r="F470" s="48"/>
    </row>
    <row r="471" spans="1:6" ht="15.75">
      <c r="A471" s="70">
        <v>6115</v>
      </c>
      <c r="B471" s="18" t="s">
        <v>163</v>
      </c>
      <c r="C471" s="71">
        <v>4365820</v>
      </c>
      <c r="D471" s="72">
        <f t="shared" si="16"/>
        <v>4365820</v>
      </c>
      <c r="E471" s="48"/>
      <c r="F471" s="48"/>
    </row>
    <row r="472" spans="1:6" ht="15.75">
      <c r="A472" s="35">
        <v>6300</v>
      </c>
      <c r="B472" s="35" t="s">
        <v>129</v>
      </c>
      <c r="C472" s="73">
        <f>SUM(C473:C476)</f>
        <v>17193802</v>
      </c>
      <c r="D472" s="74">
        <f t="shared" si="16"/>
        <v>17193802</v>
      </c>
      <c r="E472" s="48"/>
      <c r="F472" s="48"/>
    </row>
    <row r="473" spans="1:6" ht="15.75">
      <c r="A473" s="70">
        <v>6301</v>
      </c>
      <c r="B473" s="18" t="s">
        <v>87</v>
      </c>
      <c r="C473" s="71">
        <v>13050336</v>
      </c>
      <c r="D473" s="72">
        <f t="shared" si="16"/>
        <v>13050336</v>
      </c>
      <c r="E473" s="48"/>
      <c r="F473" s="48"/>
    </row>
    <row r="474" spans="1:6" ht="15.75">
      <c r="A474" s="70">
        <v>6302</v>
      </c>
      <c r="B474" s="18" t="s">
        <v>15</v>
      </c>
      <c r="C474" s="71">
        <v>2237200</v>
      </c>
      <c r="D474" s="72">
        <f t="shared" si="16"/>
        <v>2237200</v>
      </c>
      <c r="E474" s="48"/>
      <c r="F474" s="48"/>
    </row>
    <row r="475" spans="1:6" ht="15.75">
      <c r="A475" s="70">
        <v>6303</v>
      </c>
      <c r="B475" s="18" t="s">
        <v>167</v>
      </c>
      <c r="C475" s="71">
        <v>1197760</v>
      </c>
      <c r="D475" s="72">
        <f t="shared" si="16"/>
        <v>1197760</v>
      </c>
      <c r="E475" s="48"/>
      <c r="F475" s="48"/>
    </row>
    <row r="476" spans="1:6" ht="15.75">
      <c r="A476" s="70">
        <v>6304</v>
      </c>
      <c r="B476" s="18" t="s">
        <v>17</v>
      </c>
      <c r="C476" s="71">
        <v>708506</v>
      </c>
      <c r="D476" s="72">
        <f t="shared" si="16"/>
        <v>708506</v>
      </c>
      <c r="E476" s="48"/>
      <c r="F476" s="48"/>
    </row>
    <row r="477" spans="1:6" ht="15.75" hidden="1">
      <c r="A477" s="35">
        <v>6400</v>
      </c>
      <c r="B477" s="37" t="s">
        <v>62</v>
      </c>
      <c r="C477" s="73">
        <f>C478</f>
        <v>0</v>
      </c>
      <c r="D477" s="74">
        <f t="shared" si="16"/>
        <v>0</v>
      </c>
      <c r="E477" s="48"/>
      <c r="F477" s="48"/>
    </row>
    <row r="478" spans="1:6" ht="15.75" hidden="1">
      <c r="A478" s="70">
        <v>49</v>
      </c>
      <c r="B478" s="18" t="s">
        <v>102</v>
      </c>
      <c r="C478" s="71"/>
      <c r="D478" s="72">
        <f t="shared" si="16"/>
        <v>0</v>
      </c>
      <c r="E478" s="48"/>
      <c r="F478" s="48"/>
    </row>
    <row r="479" spans="1:6" ht="15.75">
      <c r="A479" s="35"/>
      <c r="B479" s="35" t="s">
        <v>164</v>
      </c>
      <c r="C479" s="73">
        <f>C461+C399</f>
        <v>1922988079</v>
      </c>
      <c r="D479" s="74">
        <f t="shared" si="16"/>
        <v>1922988079</v>
      </c>
      <c r="E479" s="48"/>
      <c r="F479" s="48"/>
    </row>
    <row r="480" spans="1:6" ht="15.75">
      <c r="A480" s="67">
        <v>3</v>
      </c>
      <c r="B480" s="57" t="s">
        <v>60</v>
      </c>
      <c r="C480" s="78">
        <f>C481+C483+C488+C490+C492+C494+C496+C498</f>
        <v>291048013</v>
      </c>
      <c r="D480" s="78">
        <f>D481+D483+D488+D490+D492+D494+D496+D498</f>
        <v>291048013</v>
      </c>
      <c r="E480" s="48"/>
      <c r="F480" s="48"/>
    </row>
    <row r="481" spans="1:6" ht="15.75">
      <c r="A481" s="35">
        <v>6150</v>
      </c>
      <c r="B481" s="35" t="s">
        <v>165</v>
      </c>
      <c r="C481" s="76">
        <f>SUM(C482)</f>
        <v>6400000</v>
      </c>
      <c r="D481" s="76">
        <f>SUM(D482)</f>
        <v>6400000</v>
      </c>
      <c r="E481" s="48"/>
      <c r="F481" s="48"/>
    </row>
    <row r="482" spans="1:6" ht="15.75">
      <c r="A482" s="70">
        <v>6157</v>
      </c>
      <c r="B482" s="38" t="s">
        <v>166</v>
      </c>
      <c r="C482" s="77">
        <v>6400000</v>
      </c>
      <c r="D482" s="72">
        <f aca="true" t="shared" si="17" ref="D482:D489">C482</f>
        <v>6400000</v>
      </c>
      <c r="E482" s="48"/>
      <c r="F482" s="48"/>
    </row>
    <row r="483" spans="1:6" ht="15.75">
      <c r="A483" s="35">
        <v>6300</v>
      </c>
      <c r="B483" s="35" t="s">
        <v>129</v>
      </c>
      <c r="C483" s="73">
        <f>SUM(C484:C487)</f>
        <v>16816976</v>
      </c>
      <c r="D483" s="74">
        <f t="shared" si="17"/>
        <v>16816976</v>
      </c>
      <c r="E483" s="48"/>
      <c r="F483" s="48"/>
    </row>
    <row r="484" spans="1:6" ht="15.75">
      <c r="A484" s="70">
        <v>6301</v>
      </c>
      <c r="B484" s="18" t="s">
        <v>87</v>
      </c>
      <c r="C484" s="71">
        <v>12523280</v>
      </c>
      <c r="D484" s="72">
        <f t="shared" si="17"/>
        <v>12523280</v>
      </c>
      <c r="E484" s="48"/>
      <c r="F484" s="48"/>
    </row>
    <row r="485" spans="1:6" ht="15.75">
      <c r="A485" s="70">
        <v>6302</v>
      </c>
      <c r="B485" s="18" t="s">
        <v>15</v>
      </c>
      <c r="C485" s="71">
        <v>2146848</v>
      </c>
      <c r="D485" s="72">
        <f t="shared" si="17"/>
        <v>2146848</v>
      </c>
      <c r="E485" s="48"/>
      <c r="F485" s="48"/>
    </row>
    <row r="486" spans="1:6" ht="15.75">
      <c r="A486" s="70">
        <v>6303</v>
      </c>
      <c r="B486" s="18" t="s">
        <v>167</v>
      </c>
      <c r="C486" s="71">
        <v>1431232</v>
      </c>
      <c r="D486" s="72">
        <f t="shared" si="17"/>
        <v>1431232</v>
      </c>
      <c r="E486" s="48"/>
      <c r="F486" s="48"/>
    </row>
    <row r="487" spans="1:6" ht="15.75">
      <c r="A487" s="70">
        <v>6304</v>
      </c>
      <c r="B487" s="18" t="s">
        <v>17</v>
      </c>
      <c r="C487" s="71">
        <v>715616</v>
      </c>
      <c r="D487" s="72">
        <f t="shared" si="17"/>
        <v>715616</v>
      </c>
      <c r="E487" s="48"/>
      <c r="F487" s="48"/>
    </row>
    <row r="488" spans="1:6" ht="15.75">
      <c r="A488" s="35">
        <v>6400</v>
      </c>
      <c r="B488" s="35" t="s">
        <v>168</v>
      </c>
      <c r="C488" s="76">
        <f>SUM(C489:C489)</f>
        <v>56867290</v>
      </c>
      <c r="D488" s="74">
        <f t="shared" si="17"/>
        <v>56867290</v>
      </c>
      <c r="E488" s="67"/>
      <c r="F488" s="67"/>
    </row>
    <row r="489" spans="1:6" ht="15.75">
      <c r="A489" s="70">
        <v>6449</v>
      </c>
      <c r="B489" s="18" t="s">
        <v>130</v>
      </c>
      <c r="C489" s="77">
        <v>56867290</v>
      </c>
      <c r="D489" s="72">
        <f t="shared" si="17"/>
        <v>56867290</v>
      </c>
      <c r="E489" s="48"/>
      <c r="F489" s="48"/>
    </row>
    <row r="490" spans="1:6" ht="15.75">
      <c r="A490" s="35">
        <v>6550</v>
      </c>
      <c r="B490" s="35" t="s">
        <v>136</v>
      </c>
      <c r="C490" s="76">
        <f>SUM(C491)</f>
        <v>97940200</v>
      </c>
      <c r="D490" s="76">
        <f>SUM(D491)</f>
        <v>97940200</v>
      </c>
      <c r="E490" s="67"/>
      <c r="F490" s="67"/>
    </row>
    <row r="491" spans="1:6" ht="15.75">
      <c r="A491" s="70">
        <v>6599</v>
      </c>
      <c r="B491" s="18" t="s">
        <v>139</v>
      </c>
      <c r="C491" s="77">
        <v>97940200</v>
      </c>
      <c r="D491" s="72">
        <f>C491</f>
        <v>97940200</v>
      </c>
      <c r="E491" s="48"/>
      <c r="F491" s="48"/>
    </row>
    <row r="492" spans="1:6" ht="15.75">
      <c r="A492" s="35">
        <v>6750</v>
      </c>
      <c r="B492" s="35" t="s">
        <v>150</v>
      </c>
      <c r="C492" s="79">
        <f>SUM(C493:C493)</f>
        <v>71561600</v>
      </c>
      <c r="D492" s="79">
        <f>SUM(D493:D493)</f>
        <v>71561600</v>
      </c>
      <c r="E492" s="67"/>
      <c r="F492" s="67"/>
    </row>
    <row r="493" spans="1:6" ht="15.75">
      <c r="A493" s="70">
        <v>6757</v>
      </c>
      <c r="B493" s="18" t="s">
        <v>122</v>
      </c>
      <c r="C493" s="80">
        <v>71561600</v>
      </c>
      <c r="D493" s="72">
        <f>C493</f>
        <v>71561600</v>
      </c>
      <c r="E493" s="67"/>
      <c r="F493" s="67"/>
    </row>
    <row r="494" spans="1:6" ht="15.75">
      <c r="A494" s="35">
        <v>7000</v>
      </c>
      <c r="B494" s="35" t="s">
        <v>169</v>
      </c>
      <c r="C494" s="76">
        <f>C495</f>
        <v>1200000</v>
      </c>
      <c r="D494" s="76">
        <f>D495</f>
        <v>1200000</v>
      </c>
      <c r="E494" s="67"/>
      <c r="F494" s="67"/>
    </row>
    <row r="495" spans="1:6" ht="15.75">
      <c r="A495" s="70">
        <v>7004</v>
      </c>
      <c r="B495" s="18" t="s">
        <v>170</v>
      </c>
      <c r="C495" s="77">
        <v>1200000</v>
      </c>
      <c r="D495" s="72">
        <f>C495</f>
        <v>1200000</v>
      </c>
      <c r="E495" s="48"/>
      <c r="F495" s="48"/>
    </row>
    <row r="496" spans="1:6" ht="15.75">
      <c r="A496" s="35">
        <v>7050</v>
      </c>
      <c r="B496" s="35" t="s">
        <v>171</v>
      </c>
      <c r="C496" s="76">
        <f>SUM(C497:C497)</f>
        <v>18000000</v>
      </c>
      <c r="D496" s="76">
        <f>SUM(D497:D497)</f>
        <v>18000000</v>
      </c>
      <c r="E496" s="48"/>
      <c r="F496" s="48"/>
    </row>
    <row r="497" spans="1:6" ht="15.75">
      <c r="A497" s="70">
        <v>7053</v>
      </c>
      <c r="B497" s="18" t="s">
        <v>104</v>
      </c>
      <c r="C497" s="77">
        <v>18000000</v>
      </c>
      <c r="D497" s="72">
        <f>C497</f>
        <v>18000000</v>
      </c>
      <c r="E497" s="48"/>
      <c r="F497" s="48"/>
    </row>
    <row r="498" spans="1:6" ht="15.75">
      <c r="A498" s="82">
        <v>7750</v>
      </c>
      <c r="B498" s="83" t="s">
        <v>130</v>
      </c>
      <c r="C498" s="84">
        <f>C499</f>
        <v>22261947</v>
      </c>
      <c r="D498" s="74">
        <f>C498</f>
        <v>22261947</v>
      </c>
      <c r="E498" s="48"/>
      <c r="F498" s="48"/>
    </row>
    <row r="499" spans="1:6" ht="15.75">
      <c r="A499" s="70">
        <v>7757</v>
      </c>
      <c r="B499" s="41" t="s">
        <v>172</v>
      </c>
      <c r="C499" s="77">
        <v>22261947</v>
      </c>
      <c r="D499" s="72">
        <f>C499</f>
        <v>22261947</v>
      </c>
      <c r="E499" s="67"/>
      <c r="F499" s="67"/>
    </row>
    <row r="500" spans="1:6" ht="15.75">
      <c r="A500" s="70"/>
      <c r="B500" s="35" t="s">
        <v>164</v>
      </c>
      <c r="C500" s="81">
        <f>C399+C461+C480</f>
        <v>2214036092</v>
      </c>
      <c r="D500" s="81">
        <f>D399+D461+D480</f>
        <v>2214036092</v>
      </c>
      <c r="E500" s="48"/>
      <c r="F500" s="48"/>
    </row>
    <row r="501" spans="1:6" ht="18.75" hidden="1">
      <c r="A501" s="32">
        <v>4</v>
      </c>
      <c r="B501" s="9" t="s">
        <v>71</v>
      </c>
      <c r="C501" s="25"/>
      <c r="D501" s="25"/>
      <c r="E501" s="31"/>
      <c r="F501" s="31"/>
    </row>
    <row r="502" spans="1:6" ht="15.75" hidden="1">
      <c r="A502" s="6" t="s">
        <v>72</v>
      </c>
      <c r="B502" s="10" t="s">
        <v>73</v>
      </c>
      <c r="C502" s="11">
        <f>SUM(C503:C509)</f>
        <v>0</v>
      </c>
      <c r="D502" s="11">
        <f>SUM(D503:D509)</f>
        <v>0</v>
      </c>
      <c r="E502" s="31"/>
      <c r="F502" s="31"/>
    </row>
    <row r="503" spans="1:6" ht="15" hidden="1">
      <c r="A503" s="45">
        <v>1</v>
      </c>
      <c r="B503" s="44" t="s">
        <v>89</v>
      </c>
      <c r="C503" s="46"/>
      <c r="D503" s="47">
        <f>C503</f>
        <v>0</v>
      </c>
      <c r="E503" s="48"/>
      <c r="F503" s="48"/>
    </row>
    <row r="504" spans="1:6" ht="15" hidden="1">
      <c r="A504" s="50">
        <v>2</v>
      </c>
      <c r="B504" s="51" t="s">
        <v>76</v>
      </c>
      <c r="C504" s="52"/>
      <c r="D504" s="53">
        <f>C504</f>
        <v>0</v>
      </c>
      <c r="E504" s="51"/>
      <c r="F504" s="51"/>
    </row>
    <row r="505" spans="1:6" ht="15" hidden="1">
      <c r="A505" s="50">
        <v>3</v>
      </c>
      <c r="B505" s="51" t="s">
        <v>114</v>
      </c>
      <c r="C505" s="52"/>
      <c r="D505" s="53"/>
      <c r="E505" s="51"/>
      <c r="F505" s="51"/>
    </row>
    <row r="506" spans="1:6" ht="15" hidden="1">
      <c r="A506" s="50">
        <v>4</v>
      </c>
      <c r="B506" s="51" t="s">
        <v>82</v>
      </c>
      <c r="C506" s="52"/>
      <c r="D506" s="53">
        <f>C506</f>
        <v>0</v>
      </c>
      <c r="E506" s="51"/>
      <c r="F506" s="51"/>
    </row>
    <row r="507" spans="1:6" ht="15" hidden="1">
      <c r="A507" s="50">
        <v>5</v>
      </c>
      <c r="B507" s="51" t="s">
        <v>115</v>
      </c>
      <c r="C507" s="52"/>
      <c r="D507" s="53">
        <f>C507</f>
        <v>0</v>
      </c>
      <c r="E507" s="51"/>
      <c r="F507" s="51"/>
    </row>
    <row r="508" spans="1:6" ht="15" hidden="1">
      <c r="A508" s="50">
        <v>6</v>
      </c>
      <c r="B508" s="51" t="s">
        <v>116</v>
      </c>
      <c r="C508" s="52"/>
      <c r="D508" s="53"/>
      <c r="E508" s="51"/>
      <c r="F508" s="51"/>
    </row>
    <row r="509" spans="1:6" ht="15" hidden="1">
      <c r="A509" s="50">
        <v>7</v>
      </c>
      <c r="B509" s="42" t="s">
        <v>91</v>
      </c>
      <c r="C509" s="52"/>
      <c r="D509" s="47">
        <f>C509</f>
        <v>0</v>
      </c>
      <c r="E509" s="48"/>
      <c r="F509" s="48"/>
    </row>
    <row r="510" spans="1:6" ht="15.75" hidden="1">
      <c r="A510" s="54" t="s">
        <v>74</v>
      </c>
      <c r="B510" s="55" t="s">
        <v>75</v>
      </c>
      <c r="C510" s="29">
        <f>SUM(C511:C517)</f>
        <v>0</v>
      </c>
      <c r="D510" s="29">
        <f>SUM(D511:D517)</f>
        <v>0</v>
      </c>
      <c r="E510" s="48"/>
      <c r="F510" s="48"/>
    </row>
    <row r="511" spans="1:6" ht="15" hidden="1">
      <c r="A511" s="45">
        <v>1</v>
      </c>
      <c r="B511" s="44" t="s">
        <v>89</v>
      </c>
      <c r="C511" s="47"/>
      <c r="D511" s="47">
        <f>C511</f>
        <v>0</v>
      </c>
      <c r="E511" s="48"/>
      <c r="F511" s="48"/>
    </row>
    <row r="512" spans="1:6" ht="15" hidden="1">
      <c r="A512" s="50">
        <v>2</v>
      </c>
      <c r="B512" s="51" t="s">
        <v>76</v>
      </c>
      <c r="C512" s="47"/>
      <c r="D512" s="47">
        <f>C512</f>
        <v>0</v>
      </c>
      <c r="E512" s="48"/>
      <c r="F512" s="48"/>
    </row>
    <row r="513" spans="1:6" ht="15" hidden="1">
      <c r="A513" s="50">
        <v>3</v>
      </c>
      <c r="B513" s="51" t="s">
        <v>114</v>
      </c>
      <c r="C513" s="47"/>
      <c r="D513" s="47"/>
      <c r="E513" s="48"/>
      <c r="F513" s="48"/>
    </row>
    <row r="514" spans="1:6" ht="15" hidden="1">
      <c r="A514" s="50">
        <v>4</v>
      </c>
      <c r="B514" s="51" t="s">
        <v>82</v>
      </c>
      <c r="C514" s="47"/>
      <c r="D514" s="47">
        <f>C514</f>
        <v>0</v>
      </c>
      <c r="E514" s="48"/>
      <c r="F514" s="48"/>
    </row>
    <row r="515" spans="1:6" ht="15" hidden="1">
      <c r="A515" s="50">
        <v>5</v>
      </c>
      <c r="B515" s="51" t="s">
        <v>115</v>
      </c>
      <c r="C515" s="47"/>
      <c r="D515" s="47">
        <f>C515</f>
        <v>0</v>
      </c>
      <c r="E515" s="48"/>
      <c r="F515" s="48"/>
    </row>
    <row r="516" spans="1:6" ht="15" hidden="1">
      <c r="A516" s="50">
        <v>6</v>
      </c>
      <c r="B516" s="51" t="s">
        <v>116</v>
      </c>
      <c r="C516" s="47"/>
      <c r="D516" s="47"/>
      <c r="E516" s="48"/>
      <c r="F516" s="48"/>
    </row>
    <row r="517" spans="1:6" ht="15" hidden="1">
      <c r="A517" s="50">
        <v>7</v>
      </c>
      <c r="B517" s="42" t="s">
        <v>91</v>
      </c>
      <c r="C517" s="47"/>
      <c r="D517" s="47">
        <f>C517</f>
        <v>0</v>
      </c>
      <c r="E517" s="48"/>
      <c r="F517" s="48"/>
    </row>
    <row r="518" spans="1:6" ht="15.75" hidden="1">
      <c r="A518" s="56" t="s">
        <v>77</v>
      </c>
      <c r="B518" s="57" t="s">
        <v>78</v>
      </c>
      <c r="C518" s="28">
        <f>SUM(C519:C525)</f>
        <v>0</v>
      </c>
      <c r="D518" s="28">
        <f>SUM(D519:D525)</f>
        <v>0</v>
      </c>
      <c r="E518" s="48"/>
      <c r="F518" s="48"/>
    </row>
    <row r="519" spans="1:6" ht="15" hidden="1">
      <c r="A519" s="45">
        <v>1</v>
      </c>
      <c r="B519" s="44" t="s">
        <v>89</v>
      </c>
      <c r="C519" s="47"/>
      <c r="D519" s="47">
        <f>C519</f>
        <v>0</v>
      </c>
      <c r="E519" s="48"/>
      <c r="F519" s="48"/>
    </row>
    <row r="520" spans="1:6" ht="15" hidden="1">
      <c r="A520" s="50">
        <v>2</v>
      </c>
      <c r="B520" s="51" t="s">
        <v>76</v>
      </c>
      <c r="C520" s="47"/>
      <c r="D520" s="47">
        <f>C520</f>
        <v>0</v>
      </c>
      <c r="E520" s="48"/>
      <c r="F520" s="48"/>
    </row>
    <row r="521" spans="1:6" ht="15" hidden="1">
      <c r="A521" s="50">
        <v>3</v>
      </c>
      <c r="B521" s="51" t="s">
        <v>114</v>
      </c>
      <c r="C521" s="47"/>
      <c r="D521" s="47"/>
      <c r="E521" s="48"/>
      <c r="F521" s="48"/>
    </row>
    <row r="522" spans="1:6" ht="15" hidden="1">
      <c r="A522" s="50">
        <v>4</v>
      </c>
      <c r="B522" s="51" t="s">
        <v>82</v>
      </c>
      <c r="C522" s="47"/>
      <c r="D522" s="47">
        <f>C522</f>
        <v>0</v>
      </c>
      <c r="E522" s="48"/>
      <c r="F522" s="48"/>
    </row>
    <row r="523" spans="1:6" ht="15" hidden="1">
      <c r="A523" s="50">
        <v>5</v>
      </c>
      <c r="B523" s="51" t="s">
        <v>115</v>
      </c>
      <c r="C523" s="47"/>
      <c r="D523" s="47">
        <f>C523</f>
        <v>0</v>
      </c>
      <c r="E523" s="48"/>
      <c r="F523" s="48"/>
    </row>
    <row r="524" spans="1:6" ht="15" hidden="1">
      <c r="A524" s="50">
        <v>6</v>
      </c>
      <c r="B524" s="51" t="s">
        <v>116</v>
      </c>
      <c r="C524" s="47"/>
      <c r="D524" s="47"/>
      <c r="E524" s="48"/>
      <c r="F524" s="48"/>
    </row>
    <row r="525" spans="1:6" ht="15" hidden="1">
      <c r="A525" s="50">
        <v>7</v>
      </c>
      <c r="B525" s="42" t="s">
        <v>91</v>
      </c>
      <c r="C525" s="47"/>
      <c r="D525" s="47">
        <f>C525</f>
        <v>0</v>
      </c>
      <c r="E525" s="48"/>
      <c r="F525" s="48"/>
    </row>
    <row r="526" spans="1:6" ht="15.75" hidden="1">
      <c r="A526" s="56" t="s">
        <v>79</v>
      </c>
      <c r="B526" s="37" t="s">
        <v>80</v>
      </c>
      <c r="C526" s="28">
        <f>SUM(C527:C533)</f>
        <v>0</v>
      </c>
      <c r="D526" s="28">
        <f>SUM(D527:D533)</f>
        <v>0</v>
      </c>
      <c r="E526" s="48"/>
      <c r="F526" s="48"/>
    </row>
    <row r="527" spans="1:6" ht="15" hidden="1">
      <c r="A527" s="45">
        <v>1</v>
      </c>
      <c r="B527" s="44" t="s">
        <v>89</v>
      </c>
      <c r="C527" s="47">
        <f>C503+C511-C519</f>
        <v>0</v>
      </c>
      <c r="D527" s="47">
        <f>D503+D511-D519</f>
        <v>0</v>
      </c>
      <c r="E527" s="48"/>
      <c r="F527" s="48"/>
    </row>
    <row r="528" spans="1:6" ht="15" hidden="1">
      <c r="A528" s="50">
        <v>2</v>
      </c>
      <c r="B528" s="51" t="s">
        <v>76</v>
      </c>
      <c r="C528" s="47">
        <f>C504+C512-C520</f>
        <v>0</v>
      </c>
      <c r="D528" s="47">
        <f>D504+D512-D520</f>
        <v>0</v>
      </c>
      <c r="E528" s="48"/>
      <c r="F528" s="48"/>
    </row>
    <row r="529" spans="1:6" ht="15" hidden="1">
      <c r="A529" s="50">
        <v>3</v>
      </c>
      <c r="B529" s="51" t="s">
        <v>114</v>
      </c>
      <c r="C529" s="47"/>
      <c r="D529" s="47"/>
      <c r="E529" s="48"/>
      <c r="F529" s="48"/>
    </row>
    <row r="530" spans="1:6" ht="15" hidden="1">
      <c r="A530" s="50">
        <v>4</v>
      </c>
      <c r="B530" s="51" t="s">
        <v>82</v>
      </c>
      <c r="C530" s="47">
        <f>C506+C514-C522</f>
        <v>0</v>
      </c>
      <c r="D530" s="47">
        <f>D506+D514-D522</f>
        <v>0</v>
      </c>
      <c r="E530" s="48"/>
      <c r="F530" s="48"/>
    </row>
    <row r="531" spans="1:6" ht="15" hidden="1">
      <c r="A531" s="50">
        <v>5</v>
      </c>
      <c r="B531" s="51" t="s">
        <v>115</v>
      </c>
      <c r="C531" s="47">
        <f>C507+C515-C523</f>
        <v>0</v>
      </c>
      <c r="D531" s="47">
        <f>D507+D515-D523</f>
        <v>0</v>
      </c>
      <c r="E531" s="48"/>
      <c r="F531" s="48"/>
    </row>
    <row r="532" spans="1:6" ht="15" hidden="1">
      <c r="A532" s="50">
        <v>6</v>
      </c>
      <c r="B532" s="51" t="s">
        <v>116</v>
      </c>
      <c r="C532" s="47"/>
      <c r="D532" s="47"/>
      <c r="E532" s="48"/>
      <c r="F532" s="48"/>
    </row>
    <row r="533" spans="1:6" ht="15" hidden="1">
      <c r="A533" s="50">
        <v>7</v>
      </c>
      <c r="B533" s="42" t="s">
        <v>91</v>
      </c>
      <c r="C533" s="47">
        <f>C509+C517-C525</f>
        <v>0</v>
      </c>
      <c r="D533" s="47">
        <f>D509+D517-D525</f>
        <v>0</v>
      </c>
      <c r="E533" s="48"/>
      <c r="F533" s="48"/>
    </row>
    <row r="534" spans="1:6" ht="18.75">
      <c r="A534" s="59"/>
      <c r="B534" s="59"/>
      <c r="C534" s="59"/>
      <c r="D534" s="86" t="s">
        <v>173</v>
      </c>
      <c r="E534" s="86"/>
      <c r="F534" s="86"/>
    </row>
    <row r="535" spans="1:6" ht="18.75">
      <c r="A535" s="59"/>
      <c r="B535" s="59" t="s">
        <v>117</v>
      </c>
      <c r="C535" s="59"/>
      <c r="D535" s="59"/>
      <c r="E535" s="60" t="s">
        <v>81</v>
      </c>
      <c r="F535" s="60"/>
    </row>
    <row r="536" ht="15.75">
      <c r="B536" s="2"/>
    </row>
  </sheetData>
  <sheetProtection/>
  <mergeCells count="34">
    <mergeCell ref="D534:F534"/>
    <mergeCell ref="A386:F386"/>
    <mergeCell ref="A391:F391"/>
    <mergeCell ref="A392:F392"/>
    <mergeCell ref="A393:F393"/>
    <mergeCell ref="A395:A396"/>
    <mergeCell ref="B395:B396"/>
    <mergeCell ref="C395:C396"/>
    <mergeCell ref="D395:D396"/>
    <mergeCell ref="E395:E396"/>
    <mergeCell ref="F395:F396"/>
    <mergeCell ref="A1:F1"/>
    <mergeCell ref="A6:F6"/>
    <mergeCell ref="A7:F7"/>
    <mergeCell ref="A8:F8"/>
    <mergeCell ref="A10:A11"/>
    <mergeCell ref="B10:B11"/>
    <mergeCell ref="C10:C11"/>
    <mergeCell ref="D10:D11"/>
    <mergeCell ref="E10:E11"/>
    <mergeCell ref="F10:F11"/>
    <mergeCell ref="B125:C125"/>
    <mergeCell ref="D162:F162"/>
    <mergeCell ref="A217:F217"/>
    <mergeCell ref="A222:F222"/>
    <mergeCell ref="A223:F223"/>
    <mergeCell ref="A224:F224"/>
    <mergeCell ref="D365:F365"/>
    <mergeCell ref="A226:A227"/>
    <mergeCell ref="B226:B227"/>
    <mergeCell ref="C226:C227"/>
    <mergeCell ref="D226:D227"/>
    <mergeCell ref="E226:E227"/>
    <mergeCell ref="F226:F227"/>
  </mergeCells>
  <printOptions horizontalCentered="1"/>
  <pageMargins left="0" right="0" top="0.5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dien</dc:creator>
  <cp:keywords/>
  <dc:description/>
  <cp:lastModifiedBy>PC</cp:lastModifiedBy>
  <cp:lastPrinted>2020-05-07T08:10:47Z</cp:lastPrinted>
  <dcterms:created xsi:type="dcterms:W3CDTF">2010-10-13T07:14:59Z</dcterms:created>
  <dcterms:modified xsi:type="dcterms:W3CDTF">2020-10-28T00:22:55Z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